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110" windowWidth="13380" windowHeight="6080" firstSheet="7" activeTab="11"/>
  </bookViews>
  <sheets>
    <sheet name="Un-19" sheetId="1" r:id="rId1"/>
    <sheet name="Div-19" sheetId="2" r:id="rId2"/>
    <sheet name="Un-13" sheetId="3" r:id="rId3"/>
    <sheet name="Div-13" sheetId="4" r:id="rId4"/>
    <sheet name="Un-8" sheetId="5" r:id="rId5"/>
    <sheet name="Div-8" sheetId="6" r:id="rId6"/>
    <sheet name="HV-UN-19" sheetId="7" r:id="rId7"/>
    <sheet name="HV-Div-19" sheetId="8" r:id="rId8"/>
    <sheet name="HV-UN-13" sheetId="9" r:id="rId9"/>
    <sheet name="HV-div-13" sheetId="10" r:id="rId10"/>
    <sheet name="Kom-KL" sheetId="11" r:id="rId11"/>
    <sheet name="Kom-HV" sheetId="12" r:id="rId12"/>
    <sheet name="Kom-BL" sheetId="13" r:id="rId13"/>
  </sheets>
  <externalReferences>
    <externalReference r:id="rId14"/>
    <externalReference r:id="rId15"/>
    <externalReference r:id="rId16"/>
    <externalReference r:id="rId17"/>
  </externalReferences>
  <calcPr calcId="125725"/>
</workbook>
</file>

<file path=xl/calcChain.xml><?xml version="1.0" encoding="utf-8"?>
<calcChain xmlns="http://schemas.openxmlformats.org/spreadsheetml/2006/main">
  <c r="D3" i="12"/>
  <c r="F3"/>
  <c r="H3"/>
  <c r="J3"/>
  <c r="L3"/>
  <c r="N3"/>
  <c r="N46" i="13"/>
  <c r="L46"/>
  <c r="J46"/>
  <c r="H46"/>
  <c r="F46"/>
  <c r="D46"/>
  <c r="O46" s="1"/>
  <c r="N45"/>
  <c r="L45"/>
  <c r="J45"/>
  <c r="H45"/>
  <c r="F45"/>
  <c r="D45"/>
  <c r="O45" s="1"/>
  <c r="N44"/>
  <c r="L44"/>
  <c r="J44"/>
  <c r="H44"/>
  <c r="F44"/>
  <c r="D44"/>
  <c r="O44" s="1"/>
  <c r="P44" s="1"/>
  <c r="N43"/>
  <c r="L43"/>
  <c r="J43"/>
  <c r="H43"/>
  <c r="F43"/>
  <c r="D43"/>
  <c r="O43" s="1"/>
  <c r="N42"/>
  <c r="L42"/>
  <c r="J42"/>
  <c r="H42"/>
  <c r="F42"/>
  <c r="D42"/>
  <c r="O42" s="1"/>
  <c r="N41"/>
  <c r="L41"/>
  <c r="J41"/>
  <c r="H41"/>
  <c r="F41"/>
  <c r="D41"/>
  <c r="O41" s="1"/>
  <c r="P41" s="1"/>
  <c r="N40"/>
  <c r="L40"/>
  <c r="J40"/>
  <c r="H40"/>
  <c r="F40"/>
  <c r="D40"/>
  <c r="O40" s="1"/>
  <c r="N39"/>
  <c r="L39"/>
  <c r="J39"/>
  <c r="H39"/>
  <c r="F39"/>
  <c r="D39"/>
  <c r="O39" s="1"/>
  <c r="N38"/>
  <c r="L38"/>
  <c r="J38"/>
  <c r="H38"/>
  <c r="F38"/>
  <c r="D38"/>
  <c r="O38" s="1"/>
  <c r="P38" s="1"/>
  <c r="N37"/>
  <c r="L37"/>
  <c r="J37"/>
  <c r="H37"/>
  <c r="F37"/>
  <c r="D37"/>
  <c r="O37" s="1"/>
  <c r="N36"/>
  <c r="L36"/>
  <c r="J36"/>
  <c r="H36"/>
  <c r="F36"/>
  <c r="D36"/>
  <c r="O36" s="1"/>
  <c r="N35"/>
  <c r="L35"/>
  <c r="J35"/>
  <c r="H35"/>
  <c r="F35"/>
  <c r="D35"/>
  <c r="O35" s="1"/>
  <c r="P35" s="1"/>
  <c r="N34"/>
  <c r="L34"/>
  <c r="J34"/>
  <c r="H34"/>
  <c r="F34"/>
  <c r="D34"/>
  <c r="O34" s="1"/>
  <c r="N33"/>
  <c r="L33"/>
  <c r="J33"/>
  <c r="H33"/>
  <c r="F33"/>
  <c r="D33"/>
  <c r="O33" s="1"/>
  <c r="N32"/>
  <c r="L32"/>
  <c r="J32"/>
  <c r="H32"/>
  <c r="F32"/>
  <c r="D32"/>
  <c r="O32" s="1"/>
  <c r="P32" s="1"/>
  <c r="N31"/>
  <c r="L31"/>
  <c r="J31"/>
  <c r="H31"/>
  <c r="F31"/>
  <c r="D31"/>
  <c r="O31" s="1"/>
  <c r="N30"/>
  <c r="L30"/>
  <c r="J30"/>
  <c r="H30"/>
  <c r="F30"/>
  <c r="D30"/>
  <c r="O30" s="1"/>
  <c r="N29"/>
  <c r="L29"/>
  <c r="J29"/>
  <c r="H29"/>
  <c r="F29"/>
  <c r="D29"/>
  <c r="O29" s="1"/>
  <c r="P29" s="1"/>
  <c r="N28"/>
  <c r="L28"/>
  <c r="J28"/>
  <c r="H28"/>
  <c r="F28"/>
  <c r="D28"/>
  <c r="O28" s="1"/>
  <c r="N27"/>
  <c r="L27"/>
  <c r="J27"/>
  <c r="H27"/>
  <c r="F27"/>
  <c r="D27"/>
  <c r="O27" s="1"/>
  <c r="N26"/>
  <c r="L26"/>
  <c r="J26"/>
  <c r="H26"/>
  <c r="F26"/>
  <c r="D26"/>
  <c r="O26" s="1"/>
  <c r="P26" s="1"/>
  <c r="N25"/>
  <c r="L25"/>
  <c r="J25"/>
  <c r="H25"/>
  <c r="F25"/>
  <c r="D25"/>
  <c r="O25" s="1"/>
  <c r="N24"/>
  <c r="L24"/>
  <c r="J24"/>
  <c r="H24"/>
  <c r="F24"/>
  <c r="D24"/>
  <c r="O24" s="1"/>
  <c r="N23"/>
  <c r="L23"/>
  <c r="J23"/>
  <c r="H23"/>
  <c r="F23"/>
  <c r="D23"/>
  <c r="O23" s="1"/>
  <c r="P23" s="1"/>
  <c r="N22"/>
  <c r="L22"/>
  <c r="J22"/>
  <c r="H22"/>
  <c r="F22"/>
  <c r="D22"/>
  <c r="O22" s="1"/>
  <c r="N21"/>
  <c r="L21"/>
  <c r="J21"/>
  <c r="H21"/>
  <c r="F21"/>
  <c r="D21"/>
  <c r="O21" s="1"/>
  <c r="N20"/>
  <c r="L20"/>
  <c r="J20"/>
  <c r="H20"/>
  <c r="F20"/>
  <c r="D20"/>
  <c r="O20" s="1"/>
  <c r="P20" s="1"/>
  <c r="N19"/>
  <c r="L19"/>
  <c r="J19"/>
  <c r="H19"/>
  <c r="F19"/>
  <c r="D19"/>
  <c r="O19" s="1"/>
  <c r="N18"/>
  <c r="L18"/>
  <c r="J18"/>
  <c r="H18"/>
  <c r="F18"/>
  <c r="D18"/>
  <c r="O18" s="1"/>
  <c r="N17"/>
  <c r="L17"/>
  <c r="J17"/>
  <c r="H17"/>
  <c r="F17"/>
  <c r="D17"/>
  <c r="O17" s="1"/>
  <c r="P17" s="1"/>
  <c r="N16"/>
  <c r="L16"/>
  <c r="J16"/>
  <c r="H16"/>
  <c r="F16"/>
  <c r="D16"/>
  <c r="O16" s="1"/>
  <c r="N15"/>
  <c r="L15"/>
  <c r="J15"/>
  <c r="H15"/>
  <c r="F15"/>
  <c r="D15"/>
  <c r="O15" s="1"/>
  <c r="N14"/>
  <c r="L14"/>
  <c r="J14"/>
  <c r="H14"/>
  <c r="F14"/>
  <c r="D14"/>
  <c r="O14" s="1"/>
  <c r="P14" s="1"/>
  <c r="N13"/>
  <c r="L13"/>
  <c r="J13"/>
  <c r="H13"/>
  <c r="F13"/>
  <c r="D13"/>
  <c r="O13" s="1"/>
  <c r="N12"/>
  <c r="L12"/>
  <c r="J12"/>
  <c r="H12"/>
  <c r="F12"/>
  <c r="D12"/>
  <c r="O12" s="1"/>
  <c r="N11"/>
  <c r="L11"/>
  <c r="J11"/>
  <c r="H11"/>
  <c r="F11"/>
  <c r="D11"/>
  <c r="O11" s="1"/>
  <c r="P11" s="1"/>
  <c r="N10"/>
  <c r="L10"/>
  <c r="J10"/>
  <c r="H10"/>
  <c r="F10"/>
  <c r="D10"/>
  <c r="O10" s="1"/>
  <c r="N9"/>
  <c r="L9"/>
  <c r="J9"/>
  <c r="H9"/>
  <c r="F9"/>
  <c r="D9"/>
  <c r="O9" s="1"/>
  <c r="N8"/>
  <c r="L8"/>
  <c r="J8"/>
  <c r="H8"/>
  <c r="F8"/>
  <c r="D8"/>
  <c r="O8" s="1"/>
  <c r="P8" s="1"/>
  <c r="N7"/>
  <c r="L7"/>
  <c r="J7"/>
  <c r="H7"/>
  <c r="F7"/>
  <c r="D7"/>
  <c r="O7" s="1"/>
  <c r="N6"/>
  <c r="L6"/>
  <c r="J6"/>
  <c r="H6"/>
  <c r="F6"/>
  <c r="D6"/>
  <c r="O6" s="1"/>
  <c r="N5"/>
  <c r="L5"/>
  <c r="J5"/>
  <c r="H5"/>
  <c r="F5"/>
  <c r="D5"/>
  <c r="O5" s="1"/>
  <c r="P5" s="1"/>
  <c r="N4"/>
  <c r="L4"/>
  <c r="J4"/>
  <c r="H4"/>
  <c r="F4"/>
  <c r="D4"/>
  <c r="O4" s="1"/>
  <c r="N3"/>
  <c r="L3"/>
  <c r="J3"/>
  <c r="H3"/>
  <c r="F3"/>
  <c r="D3"/>
  <c r="O3" s="1"/>
  <c r="N2"/>
  <c r="N47" s="1"/>
  <c r="L2"/>
  <c r="L47" s="1"/>
  <c r="J2"/>
  <c r="J47" s="1"/>
  <c r="H2"/>
  <c r="H47" s="1"/>
  <c r="F2"/>
  <c r="F47" s="1"/>
  <c r="D2"/>
  <c r="D47" s="1"/>
  <c r="N37" i="12"/>
  <c r="L37"/>
  <c r="J37"/>
  <c r="H37"/>
  <c r="F37"/>
  <c r="D37"/>
  <c r="N36"/>
  <c r="L36"/>
  <c r="J36"/>
  <c r="H36"/>
  <c r="F36"/>
  <c r="D36"/>
  <c r="N35"/>
  <c r="L35"/>
  <c r="J35"/>
  <c r="H35"/>
  <c r="F35"/>
  <c r="D35"/>
  <c r="N34"/>
  <c r="L34"/>
  <c r="J34"/>
  <c r="H34"/>
  <c r="F34"/>
  <c r="D34"/>
  <c r="N33"/>
  <c r="L33"/>
  <c r="J33"/>
  <c r="H33"/>
  <c r="F33"/>
  <c r="D33"/>
  <c r="N32"/>
  <c r="L32"/>
  <c r="J32"/>
  <c r="H32"/>
  <c r="F32"/>
  <c r="D32"/>
  <c r="N31"/>
  <c r="L31"/>
  <c r="J31"/>
  <c r="H31"/>
  <c r="F31"/>
  <c r="D31"/>
  <c r="N30"/>
  <c r="L30"/>
  <c r="J30"/>
  <c r="H30"/>
  <c r="F30"/>
  <c r="D30"/>
  <c r="N29"/>
  <c r="L29"/>
  <c r="J29"/>
  <c r="H29"/>
  <c r="F29"/>
  <c r="D29"/>
  <c r="N28"/>
  <c r="L28"/>
  <c r="J28"/>
  <c r="H28"/>
  <c r="F28"/>
  <c r="D28"/>
  <c r="N27"/>
  <c r="L27"/>
  <c r="J27"/>
  <c r="H27"/>
  <c r="F27"/>
  <c r="D27"/>
  <c r="N26"/>
  <c r="L26"/>
  <c r="J26"/>
  <c r="H26"/>
  <c r="F26"/>
  <c r="D26"/>
  <c r="N25"/>
  <c r="L25"/>
  <c r="J25"/>
  <c r="H25"/>
  <c r="F25"/>
  <c r="D25"/>
  <c r="N24"/>
  <c r="L24"/>
  <c r="J24"/>
  <c r="H24"/>
  <c r="F24"/>
  <c r="D24"/>
  <c r="N23"/>
  <c r="L23"/>
  <c r="J23"/>
  <c r="H23"/>
  <c r="F23"/>
  <c r="D23"/>
  <c r="N22"/>
  <c r="L22"/>
  <c r="J22"/>
  <c r="H22"/>
  <c r="F22"/>
  <c r="D22"/>
  <c r="N21"/>
  <c r="L21"/>
  <c r="J21"/>
  <c r="H21"/>
  <c r="F21"/>
  <c r="D21"/>
  <c r="N20"/>
  <c r="L20"/>
  <c r="J20"/>
  <c r="H20"/>
  <c r="F20"/>
  <c r="D20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N9"/>
  <c r="L9"/>
  <c r="J9"/>
  <c r="H9"/>
  <c r="F9"/>
  <c r="D9"/>
  <c r="N8"/>
  <c r="L8"/>
  <c r="J8"/>
  <c r="H8"/>
  <c r="F8"/>
  <c r="D8"/>
  <c r="N7"/>
  <c r="L7"/>
  <c r="J7"/>
  <c r="H7"/>
  <c r="F7"/>
  <c r="D7"/>
  <c r="N6"/>
  <c r="L6"/>
  <c r="J6"/>
  <c r="H6"/>
  <c r="F6"/>
  <c r="D6"/>
  <c r="N5"/>
  <c r="L5"/>
  <c r="J5"/>
  <c r="H5"/>
  <c r="F5"/>
  <c r="D5"/>
  <c r="N4"/>
  <c r="L4"/>
  <c r="J4"/>
  <c r="H4"/>
  <c r="F4"/>
  <c r="D4"/>
  <c r="N2"/>
  <c r="N38" s="1"/>
  <c r="L2"/>
  <c r="L38" s="1"/>
  <c r="J2"/>
  <c r="J38" s="1"/>
  <c r="H2"/>
  <c r="H38" s="1"/>
  <c r="F2"/>
  <c r="D2"/>
  <c r="O2" s="1"/>
  <c r="N32" i="11"/>
  <c r="L32"/>
  <c r="J32"/>
  <c r="H32"/>
  <c r="F32"/>
  <c r="D32"/>
  <c r="O32" s="1"/>
  <c r="P32" s="1"/>
  <c r="N31"/>
  <c r="L31"/>
  <c r="J31"/>
  <c r="H31"/>
  <c r="F31"/>
  <c r="D31"/>
  <c r="O31" s="1"/>
  <c r="P31" s="1"/>
  <c r="N30"/>
  <c r="L30"/>
  <c r="J30"/>
  <c r="H30"/>
  <c r="F30"/>
  <c r="D30"/>
  <c r="O30" s="1"/>
  <c r="P30" s="1"/>
  <c r="N29"/>
  <c r="L29"/>
  <c r="J29"/>
  <c r="H29"/>
  <c r="F29"/>
  <c r="D29"/>
  <c r="O29" s="1"/>
  <c r="N28"/>
  <c r="L28"/>
  <c r="J28"/>
  <c r="H28"/>
  <c r="F28"/>
  <c r="D28"/>
  <c r="O28" s="1"/>
  <c r="N27"/>
  <c r="L27"/>
  <c r="J27"/>
  <c r="H27"/>
  <c r="F27"/>
  <c r="D27"/>
  <c r="O27" s="1"/>
  <c r="P27" s="1"/>
  <c r="N26"/>
  <c r="L26"/>
  <c r="J26"/>
  <c r="H26"/>
  <c r="F26"/>
  <c r="D26"/>
  <c r="O26" s="1"/>
  <c r="N25"/>
  <c r="L25"/>
  <c r="J25"/>
  <c r="H25"/>
  <c r="F25"/>
  <c r="D25"/>
  <c r="O25" s="1"/>
  <c r="P25" s="1"/>
  <c r="N24"/>
  <c r="L24"/>
  <c r="J24"/>
  <c r="H24"/>
  <c r="F24"/>
  <c r="D24"/>
  <c r="O24" s="1"/>
  <c r="N23"/>
  <c r="L23"/>
  <c r="J23"/>
  <c r="H23"/>
  <c r="F23"/>
  <c r="D23"/>
  <c r="O23" s="1"/>
  <c r="P23" s="1"/>
  <c r="N22"/>
  <c r="L22"/>
  <c r="J22"/>
  <c r="H22"/>
  <c r="F22"/>
  <c r="D22"/>
  <c r="O22" s="1"/>
  <c r="P22" s="1"/>
  <c r="N21"/>
  <c r="L21"/>
  <c r="J21"/>
  <c r="H21"/>
  <c r="F21"/>
  <c r="D21"/>
  <c r="O21" s="1"/>
  <c r="N20"/>
  <c r="L20"/>
  <c r="J20"/>
  <c r="H20"/>
  <c r="F20"/>
  <c r="D20"/>
  <c r="O20" s="1"/>
  <c r="N19"/>
  <c r="L19"/>
  <c r="J19"/>
  <c r="H19"/>
  <c r="F19"/>
  <c r="D19"/>
  <c r="O19" s="1"/>
  <c r="P19" s="1"/>
  <c r="N18"/>
  <c r="L18"/>
  <c r="J18"/>
  <c r="H18"/>
  <c r="F18"/>
  <c r="D18"/>
  <c r="O18" s="1"/>
  <c r="N17"/>
  <c r="L17"/>
  <c r="J17"/>
  <c r="H17"/>
  <c r="F17"/>
  <c r="D17"/>
  <c r="O17" s="1"/>
  <c r="N16"/>
  <c r="L16"/>
  <c r="J16"/>
  <c r="H16"/>
  <c r="F16"/>
  <c r="D16"/>
  <c r="O16" s="1"/>
  <c r="P16" s="1"/>
  <c r="N15"/>
  <c r="L15"/>
  <c r="J15"/>
  <c r="H15"/>
  <c r="F15"/>
  <c r="D15"/>
  <c r="O15" s="1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N9"/>
  <c r="L9"/>
  <c r="J9"/>
  <c r="H9"/>
  <c r="F9"/>
  <c r="D9"/>
  <c r="N8"/>
  <c r="L8"/>
  <c r="J8"/>
  <c r="H8"/>
  <c r="F8"/>
  <c r="D8"/>
  <c r="N7"/>
  <c r="L7"/>
  <c r="J7"/>
  <c r="H7"/>
  <c r="F7"/>
  <c r="D7"/>
  <c r="N6"/>
  <c r="L6"/>
  <c r="J6"/>
  <c r="H6"/>
  <c r="F6"/>
  <c r="D6"/>
  <c r="N5"/>
  <c r="L5"/>
  <c r="J5"/>
  <c r="H5"/>
  <c r="F5"/>
  <c r="D5"/>
  <c r="N4"/>
  <c r="L4"/>
  <c r="J4"/>
  <c r="H4"/>
  <c r="F4"/>
  <c r="D4"/>
  <c r="N3"/>
  <c r="L3"/>
  <c r="J3"/>
  <c r="H3"/>
  <c r="F3"/>
  <c r="D3"/>
  <c r="F38" i="12" l="1"/>
  <c r="O5"/>
  <c r="O6"/>
  <c r="P6" s="1"/>
  <c r="O7"/>
  <c r="O11"/>
  <c r="P11" s="1"/>
  <c r="O14"/>
  <c r="P14" s="1"/>
  <c r="O16"/>
  <c r="O17"/>
  <c r="P17" s="1"/>
  <c r="O18"/>
  <c r="O20"/>
  <c r="P20" s="1"/>
  <c r="O21"/>
  <c r="O22"/>
  <c r="O23"/>
  <c r="P23" s="1"/>
  <c r="O24"/>
  <c r="O25"/>
  <c r="P25" s="1"/>
  <c r="O26"/>
  <c r="O27"/>
  <c r="P27" s="1"/>
  <c r="O28"/>
  <c r="O29"/>
  <c r="P29" s="1"/>
  <c r="O30"/>
  <c r="O31"/>
  <c r="O32"/>
  <c r="P32" s="1"/>
  <c r="O33"/>
  <c r="O34"/>
  <c r="P34" s="1"/>
  <c r="O35"/>
  <c r="O36"/>
  <c r="P36" s="1"/>
  <c r="O37"/>
  <c r="O10"/>
  <c r="O3"/>
  <c r="O8"/>
  <c r="O9"/>
  <c r="P9" s="1"/>
  <c r="O12"/>
  <c r="O15"/>
  <c r="O4"/>
  <c r="P4" s="1"/>
  <c r="O13"/>
  <c r="O19"/>
  <c r="O2" i="13"/>
  <c r="P2" i="12"/>
  <c r="O38"/>
  <c r="D38"/>
  <c r="Q38" s="1"/>
  <c r="O14" i="11"/>
  <c r="O4"/>
  <c r="O5"/>
  <c r="P5" s="1"/>
  <c r="O8"/>
  <c r="O10"/>
  <c r="O11"/>
  <c r="O12"/>
  <c r="O6"/>
  <c r="O7"/>
  <c r="O9"/>
  <c r="P9" s="1"/>
  <c r="O13"/>
  <c r="P13" s="1"/>
  <c r="O3"/>
  <c r="O47" i="13" l="1"/>
  <c r="P2"/>
  <c r="P47" s="1"/>
  <c r="P38" i="12"/>
  <c r="P10" i="11"/>
  <c r="P6"/>
  <c r="P3"/>
</calcChain>
</file>

<file path=xl/sharedStrings.xml><?xml version="1.0" encoding="utf-8"?>
<sst xmlns="http://schemas.openxmlformats.org/spreadsheetml/2006/main" count="2202" uniqueCount="331">
  <si>
    <t>Чемпіонат України юніори дівчата (класична гра)</t>
  </si>
  <si>
    <t>м. Жовква, Львівська область 2018-03-22/2018-03-29</t>
  </si>
  <si>
    <t>Місце</t>
  </si>
  <si>
    <t>Прізвище та ім'я</t>
  </si>
  <si>
    <t>Дата народження</t>
  </si>
  <si>
    <t>Область</t>
  </si>
  <si>
    <t>Звання</t>
  </si>
  <si>
    <t>Очки</t>
  </si>
  <si>
    <t>Рейтинг</t>
  </si>
  <si>
    <t>Прокопюк, Вікторія</t>
  </si>
  <si>
    <t>Київ</t>
  </si>
  <si>
    <t>КМ</t>
  </si>
  <si>
    <t>Х</t>
  </si>
  <si>
    <t>Вовк, Альона</t>
  </si>
  <si>
    <t>Дніпропетровська</t>
  </si>
  <si>
    <t>X</t>
  </si>
  <si>
    <t>Коротка, Дар'я</t>
  </si>
  <si>
    <t>Бєляєва, Галина</t>
  </si>
  <si>
    <t>Харківська</t>
  </si>
  <si>
    <t>Шманенко, Марія</t>
  </si>
  <si>
    <t>Супрунова, Ксенія</t>
  </si>
  <si>
    <t>Воробйова, Алла</t>
  </si>
  <si>
    <t>Запорізька</t>
  </si>
  <si>
    <t>I</t>
  </si>
  <si>
    <t xml:space="preserve">  </t>
  </si>
  <si>
    <t>Головний суддя</t>
  </si>
  <si>
    <t>Шапунов О. Я.</t>
  </si>
  <si>
    <t>Чемпіонат України юніори юнаки (класична гра)</t>
  </si>
  <si>
    <t>Шепель, Фелікс</t>
  </si>
  <si>
    <t>MС</t>
  </si>
  <si>
    <t> 2637</t>
  </si>
  <si>
    <t>Агарков, Данііл</t>
  </si>
  <si>
    <t>KМ</t>
  </si>
  <si>
    <t> 2386</t>
  </si>
  <si>
    <t>Галавський, Сергій</t>
  </si>
  <si>
    <t> 2433</t>
  </si>
  <si>
    <t>Опанасюк, Олексій</t>
  </si>
  <si>
    <t>Вінницька</t>
  </si>
  <si>
    <t> 2243</t>
  </si>
  <si>
    <t>Надуєв, Семен</t>
  </si>
  <si>
    <t>Івано-Франківська</t>
  </si>
  <si>
    <t> 2458</t>
  </si>
  <si>
    <t>Гриненко, Олександр</t>
  </si>
  <si>
    <t> 2255</t>
  </si>
  <si>
    <t>Болбат, Владислав</t>
  </si>
  <si>
    <t> 2258</t>
  </si>
  <si>
    <t>Ільницький, Тарас</t>
  </si>
  <si>
    <t>Львівська</t>
  </si>
  <si>
    <t> 2201</t>
  </si>
  <si>
    <t>Архіпов, Володимир</t>
  </si>
  <si>
    <t>Сумська</t>
  </si>
  <si>
    <t> 2150</t>
  </si>
  <si>
    <t>Головний суддя                                   Шапунов О. Я.</t>
  </si>
  <si>
    <t xml:space="preserve">Чемпіонат України з шашок серед молодших кадетів шашки-64,юнаки        </t>
  </si>
  <si>
    <t>Розряд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</si>
  <si>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</si>
  <si>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</si>
  <si>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</si>
  <si>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</si>
  <si>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</si>
  <si>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</si>
  <si>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</si>
  <si>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</si>
  <si>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</si>
  <si>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Савінський, Добриня</t>
  </si>
  <si>
    <t> 2297</t>
  </si>
  <si>
    <t>23/2</t>
  </si>
  <si>
    <t>17/2</t>
  </si>
  <si>
    <t>5/2</t>
  </si>
  <si>
    <t>3/2</t>
  </si>
  <si>
    <t>8/1</t>
  </si>
  <si>
    <t>2/1</t>
  </si>
  <si>
    <t>4/2</t>
  </si>
  <si>
    <t>9/2</t>
  </si>
  <si>
    <t>11/2</t>
  </si>
  <si>
    <t>Блоха, Андрiй</t>
  </si>
  <si>
    <t> 2277</t>
  </si>
  <si>
    <t>30/2</t>
  </si>
  <si>
    <t>7/2</t>
  </si>
  <si>
    <t>3/1</t>
  </si>
  <si>
    <t>6/2</t>
  </si>
  <si>
    <t>1/1</t>
  </si>
  <si>
    <t>21/2</t>
  </si>
  <si>
    <t>Гераськін, Никіта</t>
  </si>
  <si>
    <t> 2310</t>
  </si>
  <si>
    <t>12/2</t>
  </si>
  <si>
    <t>1/0</t>
  </si>
  <si>
    <t>16/2</t>
  </si>
  <si>
    <t>10/2</t>
  </si>
  <si>
    <t>5/1</t>
  </si>
  <si>
    <t>8/2</t>
  </si>
  <si>
    <t>Олексюк, Іван</t>
  </si>
  <si>
    <t> 2284</t>
  </si>
  <si>
    <t>29/2</t>
  </si>
  <si>
    <t>20/1</t>
  </si>
  <si>
    <t>13/2</t>
  </si>
  <si>
    <t>6/1</t>
  </si>
  <si>
    <t>10/1</t>
  </si>
  <si>
    <t>7/1</t>
  </si>
  <si>
    <t>Юрченко, Богдан</t>
  </si>
  <si>
    <t>Закарпатська</t>
  </si>
  <si>
    <t>28/2</t>
  </si>
  <si>
    <t>22/2</t>
  </si>
  <si>
    <t>2/0</t>
  </si>
  <si>
    <t>Братусь, Кирило</t>
  </si>
  <si>
    <t> 2256</t>
  </si>
  <si>
    <t>24/2</t>
  </si>
  <si>
    <t>25/2</t>
  </si>
  <si>
    <t>4/1</t>
  </si>
  <si>
    <t>3/0</t>
  </si>
  <si>
    <t>Зєбзєєв, Артем</t>
  </si>
  <si>
    <t> 2239</t>
  </si>
  <si>
    <t>32/2</t>
  </si>
  <si>
    <t>18/2</t>
  </si>
  <si>
    <t>9/1</t>
  </si>
  <si>
    <t>5/0</t>
  </si>
  <si>
    <t>Дутчак, Костянтин</t>
  </si>
  <si>
    <t> 2288</t>
  </si>
  <si>
    <t>9/0</t>
  </si>
  <si>
    <t>19/2</t>
  </si>
  <si>
    <t>Лобанов, Єгор</t>
  </si>
  <si>
    <t> 2250</t>
  </si>
  <si>
    <t>14/2</t>
  </si>
  <si>
    <t>23/1</t>
  </si>
  <si>
    <t>4/0</t>
  </si>
  <si>
    <t>Богуславський, Тимур</t>
  </si>
  <si>
    <t>22/1</t>
  </si>
  <si>
    <t>31/2</t>
  </si>
  <si>
    <t>20/2</t>
  </si>
  <si>
    <t>17/0</t>
  </si>
  <si>
    <t>16/1</t>
  </si>
  <si>
    <t>Шульга, Михайло</t>
  </si>
  <si>
    <t>33/2</t>
  </si>
  <si>
    <t>8/0</t>
  </si>
  <si>
    <t>21/1</t>
  </si>
  <si>
    <t>6/0</t>
  </si>
  <si>
    <t>Крусір, Владислав</t>
  </si>
  <si>
    <t> 2231</t>
  </si>
  <si>
    <t>27/1</t>
  </si>
  <si>
    <t>25/1</t>
  </si>
  <si>
    <t>19/1</t>
  </si>
  <si>
    <t>Прохватило, Ігор</t>
  </si>
  <si>
    <t>31/1</t>
  </si>
  <si>
    <t>26/2</t>
  </si>
  <si>
    <t>17/1</t>
  </si>
  <si>
    <t>11/0</t>
  </si>
  <si>
    <t>Сметанiн, Марк</t>
  </si>
  <si>
    <t>II</t>
  </si>
  <si>
    <t>12/0</t>
  </si>
  <si>
    <t>29/1</t>
  </si>
  <si>
    <t>28/1</t>
  </si>
  <si>
    <t>18/1</t>
  </si>
  <si>
    <t>15/1</t>
  </si>
  <si>
    <t>Бєлов, Михайло</t>
  </si>
  <si>
    <t> 2244</t>
  </si>
  <si>
    <t>26/1</t>
  </si>
  <si>
    <t>22/0</t>
  </si>
  <si>
    <t>21/0</t>
  </si>
  <si>
    <t>27/2</t>
  </si>
  <si>
    <t>16/0</t>
  </si>
  <si>
    <t>14/1</t>
  </si>
  <si>
    <t>Гриджук, Юрій</t>
  </si>
  <si>
    <t> 2192</t>
  </si>
  <si>
    <t>11/1</t>
  </si>
  <si>
    <t>15/2</t>
  </si>
  <si>
    <t>13/1</t>
  </si>
  <si>
    <t>Сапронов, Микита</t>
  </si>
  <si>
    <t>34/2</t>
  </si>
  <si>
    <t>7/0</t>
  </si>
  <si>
    <t>Кузьо, Андрій</t>
  </si>
  <si>
    <t>13/0</t>
  </si>
  <si>
    <t>Поліщук, Лев</t>
  </si>
  <si>
    <t> 2249</t>
  </si>
  <si>
    <t>25/0</t>
  </si>
  <si>
    <t>12/1</t>
  </si>
  <si>
    <t>Жирун, Олег</t>
  </si>
  <si>
    <t> 2242</t>
  </si>
  <si>
    <t>10/0</t>
  </si>
  <si>
    <t>14/0</t>
  </si>
  <si>
    <t>Косинський, Ілля</t>
  </si>
  <si>
    <t>Волинська</t>
  </si>
  <si>
    <t>Зубов, Станіслав</t>
  </si>
  <si>
    <t>18/0</t>
  </si>
  <si>
    <t>19/0</t>
  </si>
  <si>
    <t>Сірооченко, Андрій</t>
  </si>
  <si>
    <t>Одеська</t>
  </si>
  <si>
    <t> 2211</t>
  </si>
  <si>
    <t>Доля, Олексій</t>
  </si>
  <si>
    <t>33/0</t>
  </si>
  <si>
    <t>26/0</t>
  </si>
  <si>
    <t>Щербаков, Павло</t>
  </si>
  <si>
    <t>30/1</t>
  </si>
  <si>
    <t>15/0</t>
  </si>
  <si>
    <t>20/0</t>
  </si>
  <si>
    <t>Бірбан, Денис</t>
  </si>
  <si>
    <t>III</t>
  </si>
  <si>
    <t> 2050</t>
  </si>
  <si>
    <t>29/0</t>
  </si>
  <si>
    <t>Лихопой, Михей</t>
  </si>
  <si>
    <t>Полтавська</t>
  </si>
  <si>
    <t>23/0</t>
  </si>
  <si>
    <t>32/0</t>
  </si>
  <si>
    <t>24/0</t>
  </si>
  <si>
    <t>Дейнека, Владислав</t>
  </si>
  <si>
    <t>32/1</t>
  </si>
  <si>
    <t>Андрющенко, Назар</t>
  </si>
  <si>
    <t>27/0</t>
  </si>
  <si>
    <t>Андрющенко, Нестор</t>
  </si>
  <si>
    <t>34/1</t>
  </si>
  <si>
    <t>Лихопой, Дарій</t>
  </si>
  <si>
    <t>Татух, Станіслав</t>
  </si>
  <si>
    <t>30/0</t>
  </si>
  <si>
    <t>31/0</t>
  </si>
  <si>
    <t>Чорній, Руслан</t>
  </si>
  <si>
    <t>Терехов, Богдан</t>
  </si>
  <si>
    <t>28/0</t>
  </si>
  <si>
    <t>33/1</t>
  </si>
  <si>
    <t>Головний суддя                        Шапунов О. Я.</t>
  </si>
  <si>
    <t xml:space="preserve">Чемпіонат України з шашок серед молодших кадетів шашки-64,дівчата      </t>
  </si>
  <si>
    <t>Total</t>
  </si>
  <si>
    <t>Лобанова, Дарина</t>
  </si>
  <si>
    <t> 2222</t>
  </si>
  <si>
    <t>Кунавкіна, Катерина</t>
  </si>
  <si>
    <t>Мусієнко, Катерина</t>
  </si>
  <si>
    <t>Гринишин-Крук, Росана</t>
  </si>
  <si>
    <t> 2164</t>
  </si>
  <si>
    <t>Лисач, Марія</t>
  </si>
  <si>
    <t>Мойсей, Катерина</t>
  </si>
  <si>
    <t>Осадча, Варвара</t>
  </si>
  <si>
    <t> 2144</t>
  </si>
  <si>
    <t>Мельник, Анастасія</t>
  </si>
  <si>
    <t> 2209</t>
  </si>
  <si>
    <t>Дружук, Єлизавета</t>
  </si>
  <si>
    <t> 2155</t>
  </si>
  <si>
    <t>Новікова, Юлія</t>
  </si>
  <si>
    <t>Шинкаренко, Аглая</t>
  </si>
  <si>
    <t> 2140</t>
  </si>
  <si>
    <t>Барановська, Єва</t>
  </si>
  <si>
    <t>Павлова, Поліна</t>
  </si>
  <si>
    <t>Миколаївська</t>
  </si>
  <si>
    <t> 2158</t>
  </si>
  <si>
    <t>Ткаченко, Софія</t>
  </si>
  <si>
    <t>Пилюцька, Юлія</t>
  </si>
  <si>
    <t>Квасневська, Владислава</t>
  </si>
  <si>
    <t> 2145</t>
  </si>
  <si>
    <t>Проценко, Вікторія</t>
  </si>
  <si>
    <t>Малетич, Ірина</t>
  </si>
  <si>
    <t> 2117</t>
  </si>
  <si>
    <t>Міхалкіна, Валерія</t>
  </si>
  <si>
    <t>Брижак, Катерина</t>
  </si>
  <si>
    <t>Пилюцька, Дар’я</t>
  </si>
  <si>
    <t> 1950</t>
  </si>
  <si>
    <t>Снєгур, Юліана</t>
  </si>
  <si>
    <t>Самбур, Анастасія</t>
  </si>
  <si>
    <t>24/1</t>
  </si>
  <si>
    <t>Ярема, Марія</t>
  </si>
  <si>
    <t>Чемпіонат України юніори дівчата (швидка гра)</t>
  </si>
  <si>
    <t>м. Жовква, Львівська область 2018-03-23/2018-03-30</t>
  </si>
  <si>
    <t>Попруга, Віра</t>
  </si>
  <si>
    <t>МС</t>
  </si>
  <si>
    <t>Біян, Мар'яна</t>
  </si>
  <si>
    <t>Зубрицька, Христина</t>
  </si>
  <si>
    <t>Чемпіонат України юніори юнаки (швидка гра)</t>
  </si>
  <si>
    <t>м. Жовква, Львівська область 2018-03-29</t>
  </si>
  <si>
    <t xml:space="preserve">Чемпіонат України з шашок серед молодших кадетів шашки-64,юнаки    Жовква  2018-03-29    </t>
  </si>
  <si>
    <t>ТАБЛИЦЯ</t>
  </si>
  <si>
    <t>35/2</t>
  </si>
  <si>
    <t>+/2</t>
  </si>
  <si>
    <t>35/1</t>
  </si>
  <si>
    <t>Лукі, Кирило</t>
  </si>
  <si>
    <t>34/0</t>
  </si>
  <si>
    <t xml:space="preserve">Чемпіонат України з шашок серед молодших кадетів шашки-64,дівчата    Жовква  2018-03-29    </t>
  </si>
  <si>
    <t>Катеренчук, Юлія</t>
  </si>
  <si>
    <t>Ревака, Вікторія</t>
  </si>
  <si>
    <t>Жирун, Ольга</t>
  </si>
  <si>
    <t>№ п/п</t>
  </si>
  <si>
    <t>Регіон</t>
  </si>
  <si>
    <t>СКЛАД КОМАНДИ</t>
  </si>
  <si>
    <t>очок</t>
  </si>
  <si>
    <t>О</t>
  </si>
  <si>
    <t>1.                    </t>
  </si>
  <si>
    <t>Чорній, Назар</t>
  </si>
  <si>
    <t>Дубок, Вероніка</t>
  </si>
  <si>
    <t>Турчик, Захар</t>
  </si>
  <si>
    <t>Таратухіна, Анна</t>
  </si>
  <si>
    <t>2.                    </t>
  </si>
  <si>
    <t>3.                    </t>
  </si>
  <si>
    <t>Агарков, Даніі</t>
  </si>
  <si>
    <t>Махонiн, Андрiй</t>
  </si>
  <si>
    <t>Антоненко, Анастасiя</t>
  </si>
  <si>
    <t>Острецова, Марія</t>
  </si>
  <si>
    <t>Савінська, Зоряна</t>
  </si>
  <si>
    <t>4.                    </t>
  </si>
  <si>
    <t>5.                    </t>
  </si>
  <si>
    <t>Осетров, Роман</t>
  </si>
  <si>
    <t>Терехова, Світлана</t>
  </si>
  <si>
    <t>Назаренко, Олександр</t>
  </si>
  <si>
    <t>6.                    </t>
  </si>
  <si>
    <t>Гриджук, Борис</t>
  </si>
  <si>
    <t>Жирун, Вікторія</t>
  </si>
  <si>
    <t>Курілкін, Данило</t>
  </si>
  <si>
    <t>Прощук, Олекса</t>
  </si>
  <si>
    <t>7.                    </t>
  </si>
  <si>
    <t>м. Київ</t>
  </si>
  <si>
    <t>8.                    </t>
  </si>
  <si>
    <t>Дацко, Данило</t>
  </si>
  <si>
    <t>9.                    </t>
  </si>
  <si>
    <t>Антоненко, Давид</t>
  </si>
  <si>
    <t>10.                 </t>
  </si>
  <si>
    <t>Плюхін, Роман</t>
  </si>
  <si>
    <t>11.                 </t>
  </si>
  <si>
    <t>Шарапов, Володимир</t>
  </si>
  <si>
    <t>Поросолова, Вероніка</t>
  </si>
  <si>
    <t>Колесніков, Матвій</t>
  </si>
  <si>
    <t>12.                 </t>
  </si>
  <si>
    <t>Сивокоз, Марк</t>
  </si>
  <si>
    <t>Куценко, Василиса</t>
  </si>
  <si>
    <t>Квасневська, Ярослава</t>
  </si>
  <si>
    <t>13.                 </t>
  </si>
  <si>
    <t>Чернігівська</t>
  </si>
  <si>
    <t>Богуш, Євген</t>
  </si>
  <si>
    <t>14.                 </t>
  </si>
  <si>
    <t>15.                 </t>
  </si>
  <si>
    <t>Херсонська</t>
  </si>
  <si>
    <t>Філенко, Артем</t>
  </si>
  <si>
    <t>Говера, Софія</t>
  </si>
  <si>
    <t>Щегольський, Іван</t>
  </si>
  <si>
    <t>Юдінцова, Аріяна</t>
  </si>
  <si>
    <t>Щегольський, Михайло</t>
  </si>
  <si>
    <t>Холоденко, Назар</t>
  </si>
  <si>
    <t>Луки, Кирило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</si>
</sst>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Bookman Old Style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/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justify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justify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14" fillId="2" borderId="1" xfId="0" applyNumberFormat="1" applyFont="1" applyFill="1" applyBorder="1" applyAlignment="1">
      <alignment horizontal="justify"/>
    </xf>
    <xf numFmtId="49" fontId="14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justify"/>
    </xf>
    <xf numFmtId="49" fontId="15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3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4" fillId="0" borderId="10" xfId="0" applyFont="1" applyBorder="1"/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19" fillId="0" borderId="1" xfId="0" applyFont="1" applyBorder="1" applyAlignment="1">
      <alignment horizontal="center" wrapText="1"/>
    </xf>
    <xf numFmtId="0" fontId="14" fillId="0" borderId="1" xfId="0" applyFont="1" applyBorder="1"/>
    <xf numFmtId="0" fontId="17" fillId="0" borderId="15" xfId="0" applyFont="1" applyBorder="1" applyAlignment="1">
      <alignment horizontal="left" vertical="top" wrapText="1"/>
    </xf>
    <xf numFmtId="0" fontId="3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4" fillId="0" borderId="15" xfId="0" applyFont="1" applyBorder="1"/>
    <xf numFmtId="0" fontId="20" fillId="0" borderId="7" xfId="0" applyFont="1" applyBorder="1" applyAlignment="1">
      <alignment vertical="center" textRotation="90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textRotation="90" wrapText="1"/>
    </xf>
    <xf numFmtId="0" fontId="21" fillId="0" borderId="8" xfId="0" applyFont="1" applyBorder="1" applyAlignment="1">
      <alignment horizontal="center" wrapText="1"/>
    </xf>
    <xf numFmtId="0" fontId="6" fillId="0" borderId="0" xfId="0" applyFont="1"/>
    <xf numFmtId="0" fontId="21" fillId="0" borderId="7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 wrapText="1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/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3" fillId="0" borderId="1" xfId="0" applyFont="1" applyBorder="1"/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6" fillId="0" borderId="15" xfId="0" applyFont="1" applyBorder="1" applyAlignment="1"/>
    <xf numFmtId="0" fontId="6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3" fillId="0" borderId="15" xfId="0" applyFont="1" applyBorder="1"/>
    <xf numFmtId="0" fontId="21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26" fillId="0" borderId="7" xfId="0" applyFont="1" applyBorder="1" applyAlignment="1">
      <alignment vertical="center" textRotation="90" wrapText="1"/>
    </xf>
    <xf numFmtId="0" fontId="17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center" textRotation="90" wrapText="1"/>
    </xf>
    <xf numFmtId="0" fontId="17" fillId="0" borderId="8" xfId="0" applyFont="1" applyBorder="1" applyAlignment="1">
      <alignment horizontal="center" wrapText="1"/>
    </xf>
    <xf numFmtId="0" fontId="0" fillId="0" borderId="0" xfId="0" applyFont="1"/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9" fillId="0" borderId="10" xfId="0" applyFont="1" applyBorder="1"/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 vertical="top" wrapText="1"/>
    </xf>
    <xf numFmtId="0" fontId="29" fillId="0" borderId="1" xfId="0" applyFont="1" applyBorder="1"/>
    <xf numFmtId="0" fontId="27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top" wrapText="1"/>
    </xf>
    <xf numFmtId="0" fontId="29" fillId="0" borderId="15" xfId="0" applyFont="1" applyBorder="1"/>
    <xf numFmtId="0" fontId="21" fillId="0" borderId="1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wrapText="1"/>
    </xf>
    <xf numFmtId="0" fontId="30" fillId="0" borderId="1" xfId="0" applyFont="1" applyBorder="1" applyAlignment="1">
      <alignment horizontal="center" wrapText="1"/>
    </xf>
    <xf numFmtId="0" fontId="28" fillId="0" borderId="10" xfId="0" applyFont="1" applyBorder="1" applyAlignment="1">
      <alignment vertical="top" wrapText="1"/>
    </xf>
    <xf numFmtId="0" fontId="28" fillId="0" borderId="1" xfId="0" applyFont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ANDNI-KLASU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ANDNI-RAP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MANDNI-BLIT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P/Desktop/&#1064;&#1040;&#1064;&#1030;/2-&#1064;&#1040;&#1064;&#1050;&#1048;/3-&#1058;&#1059;&#1056;&#1053;&#1030;&#1056;&#1048;/2018/3-&#1063;&#1059;%20&#1044;&#1048;&#1058;&#1071;&#1063;&#1048;&#1049;%20&#1046;&#1054;&#1042;&#1050;&#1042;&#1040;/5-RAPID/KOMANDNI-RAPI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IK"/>
      <sheetName val="КОМАНДНИЙ"/>
      <sheetName val="U08M"/>
      <sheetName val="U08W"/>
      <sheetName val="U13M"/>
      <sheetName val="U13W"/>
      <sheetName val="U16M"/>
      <sheetName val="U16W"/>
    </sheetNames>
    <sheetDataSet>
      <sheetData sheetId="0" refreshError="1"/>
      <sheetData sheetId="1" refreshError="1"/>
      <sheetData sheetId="2">
        <row r="2">
          <cell r="B2" t="str">
            <v>Богуш, Євген</v>
          </cell>
          <cell r="O2">
            <v>70</v>
          </cell>
        </row>
        <row r="3">
          <cell r="B3" t="str">
            <v>Сивокоз, Марк</v>
          </cell>
          <cell r="O3">
            <v>50</v>
          </cell>
        </row>
        <row r="4">
          <cell r="B4" t="str">
            <v>Антоненко, Давид</v>
          </cell>
          <cell r="O4">
            <v>40</v>
          </cell>
        </row>
        <row r="5">
          <cell r="B5" t="str">
            <v>Філенко, Артем</v>
          </cell>
          <cell r="O5">
            <v>30</v>
          </cell>
        </row>
        <row r="6">
          <cell r="B6" t="str">
            <v>Махонiн, Андрiй</v>
          </cell>
          <cell r="O6">
            <v>20</v>
          </cell>
        </row>
        <row r="7">
          <cell r="B7" t="str">
            <v>Гриджук, Борис</v>
          </cell>
          <cell r="O7">
            <v>10</v>
          </cell>
        </row>
        <row r="8">
          <cell r="B8" t="str">
            <v>Плюхін, Роман</v>
          </cell>
          <cell r="O8">
            <v>9</v>
          </cell>
        </row>
        <row r="9">
          <cell r="B9" t="str">
            <v>Чорній, Назар</v>
          </cell>
          <cell r="O9">
            <v>8</v>
          </cell>
        </row>
        <row r="10">
          <cell r="B10" t="str">
            <v>Турчик, Захар</v>
          </cell>
          <cell r="O10">
            <v>7</v>
          </cell>
        </row>
        <row r="11">
          <cell r="B11" t="str">
            <v>Осетров, Роман</v>
          </cell>
          <cell r="O11">
            <v>6</v>
          </cell>
        </row>
        <row r="12">
          <cell r="B12" t="str">
            <v>Шарапов, Володимир</v>
          </cell>
          <cell r="O12">
            <v>5</v>
          </cell>
        </row>
        <row r="13">
          <cell r="B13" t="str">
            <v>Колесніков, Матвій</v>
          </cell>
          <cell r="O13">
            <v>4</v>
          </cell>
        </row>
        <row r="14">
          <cell r="B14" t="str">
            <v>Прощук, Олекса</v>
          </cell>
          <cell r="O14">
            <v>3</v>
          </cell>
        </row>
        <row r="15">
          <cell r="B15" t="str">
            <v>Кушнарьов, Максим</v>
          </cell>
          <cell r="O15">
            <v>2</v>
          </cell>
        </row>
        <row r="16">
          <cell r="B16" t="str">
            <v>Курілкін, Данило</v>
          </cell>
          <cell r="O16">
            <v>1</v>
          </cell>
        </row>
        <row r="17">
          <cell r="B17" t="str">
            <v>Дацко, Данило</v>
          </cell>
          <cell r="O17">
            <v>1</v>
          </cell>
        </row>
        <row r="18">
          <cell r="B18" t="str">
            <v>Назаренко, Олександр</v>
          </cell>
          <cell r="O18">
            <v>1</v>
          </cell>
        </row>
      </sheetData>
      <sheetData sheetId="3">
        <row r="2">
          <cell r="B2" t="str">
            <v>Куценко, Василиса</v>
          </cell>
          <cell r="O2">
            <v>70</v>
          </cell>
        </row>
        <row r="3">
          <cell r="B3" t="str">
            <v>Жирун, Вікторія</v>
          </cell>
          <cell r="O3">
            <v>50</v>
          </cell>
        </row>
        <row r="4">
          <cell r="B4" t="str">
            <v>Дубок, Вероніка</v>
          </cell>
          <cell r="O4">
            <v>40</v>
          </cell>
        </row>
        <row r="5">
          <cell r="B5" t="str">
            <v>Квасневська, Ярослава</v>
          </cell>
          <cell r="O5">
            <v>30</v>
          </cell>
        </row>
        <row r="6">
          <cell r="B6" t="str">
            <v>Терехова, Світлана</v>
          </cell>
          <cell r="O6">
            <v>20</v>
          </cell>
        </row>
        <row r="7">
          <cell r="B7" t="str">
            <v>Антоненко, Анастасiя</v>
          </cell>
          <cell r="O7">
            <v>10</v>
          </cell>
        </row>
        <row r="8">
          <cell r="B8" t="str">
            <v>Острецова, Марія</v>
          </cell>
          <cell r="O8">
            <v>9</v>
          </cell>
        </row>
        <row r="9">
          <cell r="B9" t="str">
            <v>Поросолова, Вероніка</v>
          </cell>
          <cell r="O9">
            <v>8</v>
          </cell>
        </row>
        <row r="10">
          <cell r="B10" t="str">
            <v>Савінська, Зоряна</v>
          </cell>
          <cell r="O10">
            <v>7</v>
          </cell>
        </row>
        <row r="11">
          <cell r="B11" t="str">
            <v>Таратухіна, Анна</v>
          </cell>
          <cell r="O11">
            <v>6</v>
          </cell>
        </row>
        <row r="12">
          <cell r="B12" t="str">
            <v>Чебикiна, Олеся</v>
          </cell>
          <cell r="O12">
            <v>5</v>
          </cell>
        </row>
      </sheetData>
      <sheetData sheetId="4">
        <row r="2">
          <cell r="B2" t="str">
            <v>Савінський, Добриня</v>
          </cell>
          <cell r="O2">
            <v>70</v>
          </cell>
        </row>
        <row r="3">
          <cell r="B3" t="str">
            <v>Блоха, Андрiй</v>
          </cell>
          <cell r="O3">
            <v>50</v>
          </cell>
        </row>
        <row r="4">
          <cell r="B4" t="str">
            <v>Гераськін, Никіта</v>
          </cell>
          <cell r="O4">
            <v>40</v>
          </cell>
        </row>
        <row r="5">
          <cell r="B5" t="str">
            <v>Олексюк, Іван</v>
          </cell>
          <cell r="O5">
            <v>30</v>
          </cell>
        </row>
        <row r="6">
          <cell r="B6" t="str">
            <v>Юрченко, Богдан</v>
          </cell>
          <cell r="O6">
            <v>20</v>
          </cell>
        </row>
        <row r="7">
          <cell r="B7" t="str">
            <v>Братусь, Кирило</v>
          </cell>
          <cell r="O7">
            <v>10</v>
          </cell>
        </row>
        <row r="8">
          <cell r="B8" t="str">
            <v>Зєбзєєв, Артем</v>
          </cell>
          <cell r="O8">
            <v>9</v>
          </cell>
        </row>
        <row r="9">
          <cell r="B9" t="str">
            <v>Дутчак, Костянтин</v>
          </cell>
          <cell r="O9">
            <v>8</v>
          </cell>
        </row>
        <row r="10">
          <cell r="B10" t="str">
            <v>Лобанов, Єгор</v>
          </cell>
          <cell r="O10">
            <v>7</v>
          </cell>
        </row>
        <row r="11">
          <cell r="B11" t="str">
            <v>Богуславський, Тимур</v>
          </cell>
          <cell r="O11">
            <v>6</v>
          </cell>
        </row>
        <row r="12">
          <cell r="B12" t="str">
            <v>Шульга, Михайло</v>
          </cell>
          <cell r="O12">
            <v>5</v>
          </cell>
        </row>
        <row r="13">
          <cell r="B13" t="str">
            <v>Крусір, Владислав</v>
          </cell>
          <cell r="O13">
            <v>4</v>
          </cell>
        </row>
        <row r="14">
          <cell r="B14" t="str">
            <v>Прохватило, Ігор</v>
          </cell>
          <cell r="O14">
            <v>3</v>
          </cell>
        </row>
        <row r="15">
          <cell r="B15" t="str">
            <v>Сметанiн, Марк</v>
          </cell>
          <cell r="O15">
            <v>2</v>
          </cell>
        </row>
        <row r="16">
          <cell r="B16" t="str">
            <v>Бєлов, Михайло</v>
          </cell>
          <cell r="O16">
            <v>1</v>
          </cell>
        </row>
        <row r="17">
          <cell r="B17" t="str">
            <v>Гриджук, Юрій</v>
          </cell>
          <cell r="O17">
            <v>1</v>
          </cell>
        </row>
        <row r="18">
          <cell r="B18" t="str">
            <v>Сапронов, Микита</v>
          </cell>
          <cell r="O18">
            <v>1</v>
          </cell>
        </row>
        <row r="19">
          <cell r="B19" t="str">
            <v>Кузьо, Андрій</v>
          </cell>
          <cell r="O19">
            <v>1</v>
          </cell>
        </row>
        <row r="20">
          <cell r="B20" t="str">
            <v>Поліщук, Лев</v>
          </cell>
          <cell r="O20">
            <v>1</v>
          </cell>
        </row>
        <row r="21">
          <cell r="B21" t="str">
            <v>Жирун, Олег</v>
          </cell>
          <cell r="O21">
            <v>1</v>
          </cell>
        </row>
        <row r="22">
          <cell r="B22" t="str">
            <v>Косинський, Ілля</v>
          </cell>
          <cell r="O22">
            <v>1</v>
          </cell>
        </row>
        <row r="23">
          <cell r="B23" t="str">
            <v>Зубов, Станіслав</v>
          </cell>
          <cell r="O23">
            <v>1</v>
          </cell>
        </row>
        <row r="24">
          <cell r="B24" t="str">
            <v>Сірооченко, Андрій</v>
          </cell>
          <cell r="O24">
            <v>1</v>
          </cell>
        </row>
        <row r="25">
          <cell r="B25" t="str">
            <v>Доля, Олексій</v>
          </cell>
          <cell r="O25">
            <v>1</v>
          </cell>
        </row>
        <row r="26">
          <cell r="B26" t="str">
            <v>Щербаков, Павло</v>
          </cell>
          <cell r="O26">
            <v>1</v>
          </cell>
        </row>
        <row r="27">
          <cell r="B27" t="str">
            <v>Бірбан, Денис</v>
          </cell>
          <cell r="O27">
            <v>1</v>
          </cell>
        </row>
        <row r="28">
          <cell r="B28" t="str">
            <v>Лихопой, Михей</v>
          </cell>
          <cell r="O28">
            <v>1</v>
          </cell>
        </row>
        <row r="29">
          <cell r="B29" t="str">
            <v>Дейнека, Владислав</v>
          </cell>
          <cell r="O29">
            <v>1</v>
          </cell>
        </row>
        <row r="30">
          <cell r="B30" t="str">
            <v>Андрющенко, Назар</v>
          </cell>
          <cell r="O30">
            <v>1</v>
          </cell>
        </row>
        <row r="31">
          <cell r="B31" t="str">
            <v>Андрющенко, Нестор</v>
          </cell>
          <cell r="O31">
            <v>1</v>
          </cell>
        </row>
        <row r="32">
          <cell r="B32" t="str">
            <v>Лихопой, Дарій</v>
          </cell>
          <cell r="O32">
            <v>1</v>
          </cell>
        </row>
        <row r="33">
          <cell r="B33" t="str">
            <v>Татух, Станіслав</v>
          </cell>
          <cell r="O33">
            <v>1</v>
          </cell>
        </row>
        <row r="34">
          <cell r="B34" t="str">
            <v>Чорній, Руслан</v>
          </cell>
          <cell r="O34">
            <v>1</v>
          </cell>
        </row>
        <row r="35">
          <cell r="B35" t="str">
            <v>Терехов, Богдан</v>
          </cell>
          <cell r="O35">
            <v>1</v>
          </cell>
        </row>
      </sheetData>
      <sheetData sheetId="5">
        <row r="2">
          <cell r="B2" t="str">
            <v>Лобанова, Дарина</v>
          </cell>
          <cell r="O2">
            <v>70</v>
          </cell>
        </row>
        <row r="3">
          <cell r="B3" t="str">
            <v>Кунавкіна, Катерина</v>
          </cell>
          <cell r="O3">
            <v>50</v>
          </cell>
        </row>
        <row r="4">
          <cell r="B4" t="str">
            <v>Мусієнко, Катерина</v>
          </cell>
          <cell r="O4">
            <v>40</v>
          </cell>
        </row>
        <row r="5">
          <cell r="B5" t="str">
            <v>Гринишин-Крук, Росана</v>
          </cell>
          <cell r="O5">
            <v>30</v>
          </cell>
        </row>
        <row r="6">
          <cell r="B6" t="str">
            <v>Лисач, Марія</v>
          </cell>
          <cell r="O6">
            <v>20</v>
          </cell>
        </row>
        <row r="7">
          <cell r="B7" t="str">
            <v>Мойсей, Катерина</v>
          </cell>
          <cell r="O7">
            <v>10</v>
          </cell>
        </row>
        <row r="8">
          <cell r="B8" t="str">
            <v>Осадча, Варвара</v>
          </cell>
          <cell r="O8">
            <v>9</v>
          </cell>
        </row>
        <row r="9">
          <cell r="B9" t="str">
            <v>Мельник, Анастасія</v>
          </cell>
          <cell r="O9">
            <v>8</v>
          </cell>
        </row>
        <row r="10">
          <cell r="B10" t="str">
            <v>Дружук, Єлизавета</v>
          </cell>
          <cell r="O10">
            <v>7</v>
          </cell>
        </row>
        <row r="11">
          <cell r="B11" t="str">
            <v>Новікова, Юлія</v>
          </cell>
          <cell r="O11">
            <v>6</v>
          </cell>
        </row>
        <row r="12">
          <cell r="B12" t="str">
            <v>Шинкаренко, Аглая</v>
          </cell>
          <cell r="O12">
            <v>5</v>
          </cell>
        </row>
        <row r="13">
          <cell r="B13" t="str">
            <v>Барановська, Єва</v>
          </cell>
          <cell r="O13">
            <v>4</v>
          </cell>
        </row>
        <row r="14">
          <cell r="B14" t="str">
            <v>Павлова, Поліна</v>
          </cell>
          <cell r="O14">
            <v>3</v>
          </cell>
        </row>
        <row r="15">
          <cell r="B15" t="str">
            <v>Ткаченко, Софія</v>
          </cell>
          <cell r="O15">
            <v>2</v>
          </cell>
        </row>
        <row r="16">
          <cell r="B16" t="str">
            <v>Пилюцька, Юлія</v>
          </cell>
          <cell r="O16">
            <v>1</v>
          </cell>
        </row>
        <row r="17">
          <cell r="B17" t="str">
            <v>Квасневська, Владислава</v>
          </cell>
          <cell r="O17">
            <v>1</v>
          </cell>
        </row>
        <row r="18">
          <cell r="B18" t="str">
            <v>Проценко, Вікторія</v>
          </cell>
          <cell r="O18">
            <v>1</v>
          </cell>
        </row>
        <row r="19">
          <cell r="B19" t="str">
            <v>Малетич, Ірина</v>
          </cell>
          <cell r="O19">
            <v>1</v>
          </cell>
        </row>
        <row r="20">
          <cell r="B20" t="str">
            <v>Міхалкіна, Валерія</v>
          </cell>
          <cell r="O20">
            <v>1</v>
          </cell>
        </row>
        <row r="21">
          <cell r="B21" t="str">
            <v>Брижак, Катерина</v>
          </cell>
          <cell r="O21">
            <v>1</v>
          </cell>
        </row>
        <row r="22">
          <cell r="B22" t="str">
            <v>Пилюцька, Дар’я</v>
          </cell>
          <cell r="O22">
            <v>1</v>
          </cell>
        </row>
        <row r="23">
          <cell r="B23" t="str">
            <v>Снєгур, Юліана</v>
          </cell>
          <cell r="O23">
            <v>1</v>
          </cell>
        </row>
        <row r="24">
          <cell r="B24" t="str">
            <v>Самбур, Анастасія</v>
          </cell>
          <cell r="O24">
            <v>1</v>
          </cell>
        </row>
        <row r="25">
          <cell r="B25" t="str">
            <v>Ярема, Марія</v>
          </cell>
          <cell r="O25">
            <v>1</v>
          </cell>
        </row>
      </sheetData>
      <sheetData sheetId="6">
        <row r="2">
          <cell r="B2" t="str">
            <v>Шепель, Фелікс</v>
          </cell>
          <cell r="O2">
            <v>70</v>
          </cell>
        </row>
        <row r="3">
          <cell r="B3" t="str">
            <v>Агарков, Даніі</v>
          </cell>
          <cell r="O3">
            <v>50</v>
          </cell>
        </row>
        <row r="4">
          <cell r="B4" t="str">
            <v>Галавський, Сергій</v>
          </cell>
          <cell r="O4">
            <v>40</v>
          </cell>
        </row>
        <row r="5">
          <cell r="B5" t="str">
            <v>Опанасюк, Олексій</v>
          </cell>
          <cell r="O5">
            <v>30</v>
          </cell>
        </row>
        <row r="6">
          <cell r="B6" t="str">
            <v>Надуєв, Семен</v>
          </cell>
          <cell r="O6">
            <v>20</v>
          </cell>
        </row>
        <row r="7">
          <cell r="B7" t="str">
            <v>Гриненко, Олександр</v>
          </cell>
          <cell r="O7">
            <v>10</v>
          </cell>
        </row>
        <row r="8">
          <cell r="B8" t="str">
            <v>Болбат, Владислав</v>
          </cell>
          <cell r="O8">
            <v>9</v>
          </cell>
        </row>
        <row r="9">
          <cell r="B9" t="str">
            <v>Ільницький, Тарас</v>
          </cell>
          <cell r="O9">
            <v>8</v>
          </cell>
        </row>
        <row r="10">
          <cell r="B10" t="str">
            <v>Архіпов, Володимир</v>
          </cell>
          <cell r="O10">
            <v>7</v>
          </cell>
        </row>
      </sheetData>
      <sheetData sheetId="7">
        <row r="2">
          <cell r="B2" t="str">
            <v>Прокопюк, Вікторія</v>
          </cell>
          <cell r="O2">
            <v>70</v>
          </cell>
        </row>
        <row r="3">
          <cell r="B3" t="str">
            <v>Вовк, Альона</v>
          </cell>
          <cell r="O3">
            <v>50</v>
          </cell>
        </row>
        <row r="4">
          <cell r="B4" t="str">
            <v>Коротка, Дар'я</v>
          </cell>
          <cell r="O4">
            <v>40</v>
          </cell>
        </row>
        <row r="5">
          <cell r="B5" t="str">
            <v>Шманенко, Марія</v>
          </cell>
          <cell r="O5">
            <v>30</v>
          </cell>
        </row>
        <row r="6">
          <cell r="B6" t="str">
            <v>Супрунова, Ксенія</v>
          </cell>
          <cell r="O6">
            <v>20</v>
          </cell>
        </row>
        <row r="7">
          <cell r="B7" t="str">
            <v>Бєляєва, Галина</v>
          </cell>
          <cell r="O7">
            <v>10</v>
          </cell>
        </row>
        <row r="8">
          <cell r="B8" t="str">
            <v>Воробйова, Алла</v>
          </cell>
          <cell r="O8">
            <v>9</v>
          </cell>
        </row>
        <row r="9">
          <cell r="O9">
            <v>8</v>
          </cell>
        </row>
        <row r="10">
          <cell r="O10">
            <v>7</v>
          </cell>
        </row>
        <row r="11">
          <cell r="O11">
            <v>6</v>
          </cell>
        </row>
        <row r="12">
          <cell r="O1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LIK"/>
      <sheetName val="КОМАНДНИЙ"/>
      <sheetName val="U08M"/>
      <sheetName val="U08W"/>
      <sheetName val="U13M"/>
      <sheetName val="U13W"/>
      <sheetName val="U16M"/>
      <sheetName val="U16W"/>
    </sheetNames>
    <sheetDataSet>
      <sheetData sheetId="0"/>
      <sheetData sheetId="1"/>
      <sheetData sheetId="2">
        <row r="2">
          <cell r="B2" t="str">
            <v>Антоненко, Давид</v>
          </cell>
          <cell r="O2">
            <v>70</v>
          </cell>
        </row>
        <row r="3">
          <cell r="B3" t="str">
            <v>Богуш, Євген</v>
          </cell>
          <cell r="O3">
            <v>50</v>
          </cell>
        </row>
        <row r="4">
          <cell r="B4" t="str">
            <v>Філенко, Артем</v>
          </cell>
          <cell r="O4">
            <v>40</v>
          </cell>
        </row>
        <row r="5">
          <cell r="B5" t="str">
            <v>Сивокоз, Марк</v>
          </cell>
          <cell r="O5">
            <v>30</v>
          </cell>
        </row>
        <row r="6">
          <cell r="B6" t="str">
            <v>Гриджук, Борис</v>
          </cell>
          <cell r="O6">
            <v>20</v>
          </cell>
        </row>
        <row r="7">
          <cell r="B7" t="str">
            <v>Шарапов, Володимир</v>
          </cell>
          <cell r="O7">
            <v>10</v>
          </cell>
        </row>
        <row r="8">
          <cell r="B8" t="str">
            <v>Порецький, Лев</v>
          </cell>
          <cell r="O8">
            <v>9</v>
          </cell>
        </row>
        <row r="9">
          <cell r="B9" t="str">
            <v>Махонiн, Андрiй</v>
          </cell>
          <cell r="O9">
            <v>8</v>
          </cell>
        </row>
        <row r="10">
          <cell r="B10" t="str">
            <v>Колесніков, Матвій</v>
          </cell>
          <cell r="O10">
            <v>7</v>
          </cell>
        </row>
        <row r="11">
          <cell r="B11" t="str">
            <v>Прощук, Олекса</v>
          </cell>
          <cell r="O11">
            <v>6</v>
          </cell>
        </row>
        <row r="12">
          <cell r="B12" t="str">
            <v>Кушнарьов, Максим</v>
          </cell>
          <cell r="O12">
            <v>5</v>
          </cell>
        </row>
        <row r="13">
          <cell r="B13" t="str">
            <v>Щегольський, Іван</v>
          </cell>
          <cell r="O13">
            <v>4</v>
          </cell>
        </row>
        <row r="14">
          <cell r="B14" t="str">
            <v>Майла, Роман</v>
          </cell>
          <cell r="O14">
            <v>3</v>
          </cell>
        </row>
        <row r="15">
          <cell r="B15" t="str">
            <v>Кондратенко, Віталій</v>
          </cell>
          <cell r="O15">
            <v>2</v>
          </cell>
        </row>
        <row r="16">
          <cell r="B16" t="str">
            <v>Турчик, Захар</v>
          </cell>
          <cell r="O16">
            <v>1</v>
          </cell>
        </row>
        <row r="17">
          <cell r="B17" t="str">
            <v>Плюхін, Роман</v>
          </cell>
          <cell r="O17">
            <v>1</v>
          </cell>
        </row>
        <row r="18">
          <cell r="B18" t="str">
            <v>Чорній, Назар</v>
          </cell>
          <cell r="O18">
            <v>1</v>
          </cell>
        </row>
        <row r="19">
          <cell r="B19" t="str">
            <v>Щегольський, Михайло</v>
          </cell>
          <cell r="O19">
            <v>1</v>
          </cell>
        </row>
        <row r="20">
          <cell r="B20" t="str">
            <v>Осетров, Роман</v>
          </cell>
          <cell r="O20">
            <v>1</v>
          </cell>
        </row>
        <row r="21">
          <cell r="B21" t="str">
            <v>Холоденко, Назар</v>
          </cell>
          <cell r="O21">
            <v>1</v>
          </cell>
        </row>
        <row r="22">
          <cell r="B22" t="str">
            <v>Тістечок, Юрій</v>
          </cell>
          <cell r="O22">
            <v>1</v>
          </cell>
        </row>
        <row r="23">
          <cell r="B23" t="str">
            <v>Курілкін, Данило</v>
          </cell>
          <cell r="O23">
            <v>1</v>
          </cell>
        </row>
        <row r="24">
          <cell r="B24" t="str">
            <v>Тимофеєв, Данило</v>
          </cell>
          <cell r="O24">
            <v>1</v>
          </cell>
        </row>
        <row r="25">
          <cell r="B25" t="str">
            <v>Назаренко, Олександр</v>
          </cell>
          <cell r="O25">
            <v>1</v>
          </cell>
        </row>
        <row r="26">
          <cell r="B26" t="str">
            <v>Пильо, Денис</v>
          </cell>
          <cell r="O26">
            <v>1</v>
          </cell>
        </row>
        <row r="27">
          <cell r="B27" t="str">
            <v>Юдінцов, Яромир</v>
          </cell>
          <cell r="O27">
            <v>1</v>
          </cell>
        </row>
      </sheetData>
      <sheetData sheetId="3">
        <row r="2">
          <cell r="B2" t="str">
            <v>Куценко, Василиса</v>
          </cell>
          <cell r="O2">
            <v>70</v>
          </cell>
        </row>
        <row r="3">
          <cell r="B3" t="str">
            <v>Острецова, Марія</v>
          </cell>
          <cell r="O3">
            <v>50</v>
          </cell>
        </row>
        <row r="4">
          <cell r="B4" t="str">
            <v>Квасневська, Ярослава</v>
          </cell>
          <cell r="O4">
            <v>40</v>
          </cell>
        </row>
        <row r="5">
          <cell r="B5" t="str">
            <v>Таратухіна, Анна</v>
          </cell>
          <cell r="O5">
            <v>30</v>
          </cell>
        </row>
        <row r="6">
          <cell r="B6" t="str">
            <v>Дубок, Вероніка</v>
          </cell>
          <cell r="O6">
            <v>20</v>
          </cell>
        </row>
        <row r="7">
          <cell r="B7" t="str">
            <v>Чебикiна, Олеся</v>
          </cell>
          <cell r="O7">
            <v>10</v>
          </cell>
        </row>
        <row r="8">
          <cell r="B8" t="str">
            <v>Говера, Софія</v>
          </cell>
          <cell r="O8">
            <v>9</v>
          </cell>
        </row>
        <row r="9">
          <cell r="B9" t="str">
            <v>Жирун, Вікторія</v>
          </cell>
          <cell r="O9">
            <v>8</v>
          </cell>
        </row>
        <row r="10">
          <cell r="B10" t="str">
            <v>Терехова, Світлана</v>
          </cell>
          <cell r="O10">
            <v>7</v>
          </cell>
        </row>
        <row r="11">
          <cell r="B11" t="str">
            <v>Савінська, Зоряна</v>
          </cell>
          <cell r="O11">
            <v>6</v>
          </cell>
        </row>
        <row r="12">
          <cell r="B12" t="str">
            <v>Антоненко, Анастасiя</v>
          </cell>
          <cell r="O12">
            <v>5</v>
          </cell>
        </row>
        <row r="13">
          <cell r="B13" t="str">
            <v>Поросолова, Вероніка</v>
          </cell>
          <cell r="O13">
            <v>4</v>
          </cell>
        </row>
        <row r="14">
          <cell r="B14" t="str">
            <v>Юдінцова, Аріяна</v>
          </cell>
          <cell r="O14">
            <v>3</v>
          </cell>
        </row>
      </sheetData>
      <sheetData sheetId="4">
        <row r="2">
          <cell r="B2" t="str">
            <v>Гераськін, Никіта</v>
          </cell>
          <cell r="O2">
            <v>70</v>
          </cell>
        </row>
        <row r="3">
          <cell r="B3" t="str">
            <v>Юрченко, Богдан</v>
          </cell>
          <cell r="O3">
            <v>50</v>
          </cell>
        </row>
        <row r="4">
          <cell r="B4" t="str">
            <v>Олексюк, Іван</v>
          </cell>
          <cell r="O4">
            <v>40</v>
          </cell>
        </row>
        <row r="5">
          <cell r="B5" t="str">
            <v>Блоха, Андрiй</v>
          </cell>
          <cell r="O5">
            <v>30</v>
          </cell>
        </row>
        <row r="6">
          <cell r="B6" t="str">
            <v>Лобанов, Єгор</v>
          </cell>
          <cell r="O6">
            <v>20</v>
          </cell>
        </row>
        <row r="7">
          <cell r="B7" t="str">
            <v>Поліщук, Лев</v>
          </cell>
          <cell r="O7">
            <v>10</v>
          </cell>
        </row>
        <row r="8">
          <cell r="B8" t="str">
            <v>Дутчак, Костянтин</v>
          </cell>
          <cell r="O8">
            <v>9</v>
          </cell>
        </row>
        <row r="9">
          <cell r="B9" t="str">
            <v>Савінський, Добриня</v>
          </cell>
          <cell r="O9">
            <v>8</v>
          </cell>
        </row>
        <row r="10">
          <cell r="B10" t="str">
            <v>Зєбзєєв, Артем</v>
          </cell>
          <cell r="O10">
            <v>7</v>
          </cell>
        </row>
        <row r="11">
          <cell r="B11" t="str">
            <v>Братусь, Кирило</v>
          </cell>
          <cell r="O11">
            <v>6</v>
          </cell>
        </row>
        <row r="12">
          <cell r="B12" t="str">
            <v>Богуславський, Тимур</v>
          </cell>
          <cell r="O12">
            <v>5</v>
          </cell>
        </row>
        <row r="13">
          <cell r="B13" t="str">
            <v>Сметанiн, Марк</v>
          </cell>
          <cell r="O13">
            <v>4</v>
          </cell>
        </row>
        <row r="14">
          <cell r="B14" t="str">
            <v>Жирун, Олег</v>
          </cell>
          <cell r="O14">
            <v>3</v>
          </cell>
        </row>
        <row r="15">
          <cell r="B15" t="str">
            <v>Крусір, Владислав</v>
          </cell>
          <cell r="O15">
            <v>2</v>
          </cell>
        </row>
        <row r="16">
          <cell r="B16" t="str">
            <v>Бєлов, Михайло</v>
          </cell>
          <cell r="O16">
            <v>1</v>
          </cell>
        </row>
        <row r="17">
          <cell r="B17" t="str">
            <v>Сапронов, Микита</v>
          </cell>
          <cell r="O17">
            <v>1</v>
          </cell>
        </row>
        <row r="18">
          <cell r="B18" t="str">
            <v>Зубов, Станіслав</v>
          </cell>
          <cell r="O18">
            <v>1</v>
          </cell>
        </row>
        <row r="19">
          <cell r="B19" t="str">
            <v>Кузьо, Андрій</v>
          </cell>
          <cell r="O19">
            <v>1</v>
          </cell>
        </row>
        <row r="20">
          <cell r="B20" t="str">
            <v>Косинський, Ілля</v>
          </cell>
          <cell r="O20">
            <v>1</v>
          </cell>
        </row>
        <row r="21">
          <cell r="B21" t="str">
            <v>Прохватило, Ігор</v>
          </cell>
          <cell r="O21">
            <v>1</v>
          </cell>
        </row>
        <row r="22">
          <cell r="B22" t="str">
            <v>Гриджук, Юрій</v>
          </cell>
          <cell r="O22">
            <v>1</v>
          </cell>
        </row>
        <row r="23">
          <cell r="B23" t="str">
            <v>Шульга, Михайло</v>
          </cell>
          <cell r="O23">
            <v>1</v>
          </cell>
        </row>
        <row r="24">
          <cell r="B24" t="str">
            <v>Сірооченко, Андрій</v>
          </cell>
          <cell r="O24">
            <v>1</v>
          </cell>
        </row>
        <row r="25">
          <cell r="B25" t="str">
            <v>Лихопой, Михей</v>
          </cell>
          <cell r="O25">
            <v>1</v>
          </cell>
        </row>
        <row r="26">
          <cell r="B26" t="str">
            <v>Андрющенко, Назар</v>
          </cell>
          <cell r="O26">
            <v>1</v>
          </cell>
        </row>
        <row r="27">
          <cell r="B27" t="str">
            <v>Андрющенко, Нестор</v>
          </cell>
          <cell r="O27">
            <v>1</v>
          </cell>
        </row>
        <row r="28">
          <cell r="B28" t="str">
            <v>Лихопой, Дарій</v>
          </cell>
          <cell r="O28">
            <v>1</v>
          </cell>
        </row>
        <row r="29">
          <cell r="B29" t="str">
            <v>Доля, Олексій</v>
          </cell>
          <cell r="O29">
            <v>1</v>
          </cell>
        </row>
        <row r="30">
          <cell r="B30" t="str">
            <v>Чорній, Руслан</v>
          </cell>
          <cell r="O30">
            <v>1</v>
          </cell>
        </row>
        <row r="31">
          <cell r="B31" t="str">
            <v>Бірбан, Денис</v>
          </cell>
          <cell r="O31">
            <v>1</v>
          </cell>
        </row>
        <row r="32">
          <cell r="B32" t="str">
            <v>Терехов, Богдан</v>
          </cell>
          <cell r="O32">
            <v>1</v>
          </cell>
        </row>
        <row r="33">
          <cell r="B33" t="str">
            <v>Щербаков, Павло</v>
          </cell>
          <cell r="O33">
            <v>1</v>
          </cell>
        </row>
        <row r="34">
          <cell r="B34" t="str">
            <v>Дейнека, Владислав</v>
          </cell>
          <cell r="O34">
            <v>1</v>
          </cell>
        </row>
        <row r="35">
          <cell r="B35" t="str">
            <v>Лукі, Кирило</v>
          </cell>
          <cell r="O35">
            <v>1</v>
          </cell>
        </row>
        <row r="36">
          <cell r="B36" t="str">
            <v>Татух, Станіслав</v>
          </cell>
          <cell r="O36">
            <v>1</v>
          </cell>
        </row>
      </sheetData>
      <sheetData sheetId="5">
        <row r="2">
          <cell r="B2" t="str">
            <v>Лобанова, Дарина</v>
          </cell>
          <cell r="O2">
            <v>70</v>
          </cell>
        </row>
        <row r="3">
          <cell r="B3" t="str">
            <v>Кунавкіна, Катерина</v>
          </cell>
          <cell r="O3">
            <v>50</v>
          </cell>
        </row>
        <row r="4">
          <cell r="B4" t="str">
            <v>Мельник, Анастасія</v>
          </cell>
          <cell r="O4">
            <v>40</v>
          </cell>
        </row>
        <row r="5">
          <cell r="B5" t="str">
            <v>Мойсей, Катерина</v>
          </cell>
          <cell r="O5">
            <v>30</v>
          </cell>
        </row>
        <row r="6">
          <cell r="B6" t="str">
            <v>Гринишин-Крук, Росана</v>
          </cell>
          <cell r="O6">
            <v>20</v>
          </cell>
        </row>
        <row r="7">
          <cell r="B7" t="str">
            <v>Шинкаренко, Аглая</v>
          </cell>
          <cell r="O7">
            <v>10</v>
          </cell>
        </row>
        <row r="8">
          <cell r="B8" t="str">
            <v>Лисач, Марія</v>
          </cell>
          <cell r="O8">
            <v>9</v>
          </cell>
        </row>
        <row r="9">
          <cell r="B9" t="str">
            <v>Квасневська, Владислава</v>
          </cell>
          <cell r="O9">
            <v>8</v>
          </cell>
        </row>
        <row r="10">
          <cell r="B10" t="str">
            <v>Мусієнко, Катерина</v>
          </cell>
          <cell r="O10">
            <v>7</v>
          </cell>
        </row>
        <row r="11">
          <cell r="B11" t="str">
            <v>Пилюцька, Юлія</v>
          </cell>
          <cell r="O11">
            <v>6</v>
          </cell>
        </row>
        <row r="12">
          <cell r="B12" t="str">
            <v>Дружук, Єлизавета</v>
          </cell>
          <cell r="O12">
            <v>5</v>
          </cell>
        </row>
        <row r="13">
          <cell r="B13" t="str">
            <v>Осадча, Варвара</v>
          </cell>
          <cell r="O13">
            <v>4</v>
          </cell>
        </row>
        <row r="14">
          <cell r="B14" t="str">
            <v>Малетич, Ірина</v>
          </cell>
          <cell r="O14">
            <v>3</v>
          </cell>
        </row>
        <row r="15">
          <cell r="B15" t="str">
            <v>Проценко, Вікторія</v>
          </cell>
          <cell r="O15">
            <v>2</v>
          </cell>
        </row>
        <row r="16">
          <cell r="B16" t="str">
            <v>Міхалкіна, Валерія</v>
          </cell>
          <cell r="O16">
            <v>1</v>
          </cell>
        </row>
        <row r="17">
          <cell r="B17" t="str">
            <v>Павлова, Поліна</v>
          </cell>
          <cell r="O17">
            <v>1</v>
          </cell>
        </row>
        <row r="18">
          <cell r="B18" t="str">
            <v>Брижак, Катерина</v>
          </cell>
          <cell r="O18">
            <v>1</v>
          </cell>
        </row>
        <row r="19">
          <cell r="B19" t="str">
            <v>Снєгур, Юліана</v>
          </cell>
          <cell r="O19">
            <v>1</v>
          </cell>
        </row>
        <row r="20">
          <cell r="B20" t="str">
            <v>Барановська, Єва</v>
          </cell>
          <cell r="O20">
            <v>1</v>
          </cell>
        </row>
        <row r="21">
          <cell r="B21" t="str">
            <v>Ткаченко, Софія</v>
          </cell>
          <cell r="O21">
            <v>1</v>
          </cell>
        </row>
        <row r="22">
          <cell r="B22" t="str">
            <v>Катеренчук, Юлія</v>
          </cell>
          <cell r="O22">
            <v>1</v>
          </cell>
        </row>
        <row r="23">
          <cell r="B23" t="str">
            <v>Пилюцька, Дар’я</v>
          </cell>
          <cell r="O23">
            <v>1</v>
          </cell>
        </row>
        <row r="24">
          <cell r="B24" t="str">
            <v>Ревака, Вікторія</v>
          </cell>
          <cell r="O24">
            <v>1</v>
          </cell>
        </row>
        <row r="25">
          <cell r="B25" t="str">
            <v>Самбур, Анастасія</v>
          </cell>
          <cell r="O25">
            <v>1</v>
          </cell>
        </row>
        <row r="26">
          <cell r="B26" t="str">
            <v>Жирун, Ольга</v>
          </cell>
          <cell r="O26">
            <v>1</v>
          </cell>
        </row>
      </sheetData>
      <sheetData sheetId="6">
        <row r="2">
          <cell r="B2" t="str">
            <v>Шепель, Фелікс</v>
          </cell>
          <cell r="O2">
            <v>70</v>
          </cell>
        </row>
        <row r="3">
          <cell r="B3" t="str">
            <v>Галавський, Сергій</v>
          </cell>
          <cell r="O3">
            <v>50</v>
          </cell>
        </row>
        <row r="4">
          <cell r="B4" t="str">
            <v>Агарков, Даніі</v>
          </cell>
          <cell r="O4">
            <v>40</v>
          </cell>
        </row>
        <row r="5">
          <cell r="B5" t="str">
            <v>Надуєв, Семен</v>
          </cell>
          <cell r="O5">
            <v>30</v>
          </cell>
        </row>
        <row r="6">
          <cell r="B6" t="str">
            <v>Болбат, Владислав</v>
          </cell>
          <cell r="O6">
            <v>20</v>
          </cell>
        </row>
        <row r="7">
          <cell r="B7" t="str">
            <v>Опанасюк, Олексій</v>
          </cell>
          <cell r="O7">
            <v>10</v>
          </cell>
        </row>
        <row r="8">
          <cell r="B8" t="str">
            <v>Гриненко, Олександр</v>
          </cell>
          <cell r="O8">
            <v>9</v>
          </cell>
        </row>
        <row r="9">
          <cell r="B9" t="str">
            <v>Архіпов, Володимир</v>
          </cell>
          <cell r="O9">
            <v>8</v>
          </cell>
        </row>
        <row r="10">
          <cell r="B10" t="str">
            <v>Ільницький, Тарас</v>
          </cell>
          <cell r="O10">
            <v>7</v>
          </cell>
        </row>
      </sheetData>
      <sheetData sheetId="7">
        <row r="2">
          <cell r="B2" t="str">
            <v>Прокопюк, Вікторія</v>
          </cell>
          <cell r="O2">
            <v>70</v>
          </cell>
        </row>
        <row r="3">
          <cell r="B3" t="str">
            <v>Вовк, Альона</v>
          </cell>
          <cell r="O3">
            <v>50</v>
          </cell>
        </row>
        <row r="4">
          <cell r="B4" t="str">
            <v>Коротка, Дар'я</v>
          </cell>
          <cell r="O4">
            <v>40</v>
          </cell>
        </row>
        <row r="5">
          <cell r="B5" t="str">
            <v>Попруга, Віра</v>
          </cell>
          <cell r="O5">
            <v>30</v>
          </cell>
        </row>
        <row r="6">
          <cell r="B6" t="str">
            <v>Супрунова, Ксенія</v>
          </cell>
          <cell r="O6">
            <v>20</v>
          </cell>
        </row>
        <row r="7">
          <cell r="B7" t="str">
            <v>Бєляєва, Галина</v>
          </cell>
          <cell r="O7">
            <v>10</v>
          </cell>
        </row>
        <row r="8">
          <cell r="B8" t="str">
            <v>Біян, Мар'яна</v>
          </cell>
          <cell r="O8">
            <v>9</v>
          </cell>
        </row>
        <row r="9">
          <cell r="B9" t="str">
            <v>Шманенко, Марія</v>
          </cell>
          <cell r="O9">
            <v>8</v>
          </cell>
        </row>
        <row r="10">
          <cell r="B10" t="str">
            <v>Зубрицька, Христина</v>
          </cell>
          <cell r="O10">
            <v>7</v>
          </cell>
        </row>
        <row r="11">
          <cell r="B11" t="str">
            <v>Воробйова, Алла</v>
          </cell>
          <cell r="O11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LIK"/>
      <sheetName val="КОМАНДНИЙ"/>
      <sheetName val="U08M"/>
      <sheetName val="U08W"/>
      <sheetName val="U13M"/>
      <sheetName val="U13W"/>
      <sheetName val="U16M"/>
      <sheetName val="U16W"/>
    </sheetNames>
    <sheetDataSet>
      <sheetData sheetId="0"/>
      <sheetData sheetId="1"/>
      <sheetData sheetId="2">
        <row r="2">
          <cell r="B2" t="str">
            <v>Махонiн, Андрiй</v>
          </cell>
          <cell r="O2">
            <v>70</v>
          </cell>
        </row>
        <row r="3">
          <cell r="B3" t="str">
            <v>Богуш, Євген</v>
          </cell>
          <cell r="O3">
            <v>50</v>
          </cell>
        </row>
        <row r="4">
          <cell r="B4" t="str">
            <v>Сивокоз, Марк</v>
          </cell>
          <cell r="O4">
            <v>40</v>
          </cell>
        </row>
        <row r="5">
          <cell r="B5" t="str">
            <v>Антоненко, Давид</v>
          </cell>
          <cell r="O5">
            <v>30</v>
          </cell>
        </row>
        <row r="6">
          <cell r="B6" t="str">
            <v>Гриджук, Борис</v>
          </cell>
          <cell r="O6">
            <v>20</v>
          </cell>
        </row>
        <row r="7">
          <cell r="B7" t="str">
            <v>Шарапов, Володимир</v>
          </cell>
          <cell r="O7">
            <v>10</v>
          </cell>
        </row>
        <row r="8">
          <cell r="B8" t="str">
            <v>Філенко, Артем</v>
          </cell>
          <cell r="O8">
            <v>9</v>
          </cell>
        </row>
        <row r="9">
          <cell r="B9" t="str">
            <v>Кушнарьов, Максим</v>
          </cell>
          <cell r="O9">
            <v>8</v>
          </cell>
        </row>
        <row r="10">
          <cell r="B10" t="str">
            <v>Майла, Роман</v>
          </cell>
          <cell r="O10">
            <v>7</v>
          </cell>
        </row>
        <row r="11">
          <cell r="B11" t="str">
            <v>Порецький, Лев</v>
          </cell>
          <cell r="O11">
            <v>6</v>
          </cell>
        </row>
        <row r="12">
          <cell r="B12" t="str">
            <v>Колесніков, Матвій</v>
          </cell>
          <cell r="O12">
            <v>5</v>
          </cell>
        </row>
        <row r="13">
          <cell r="B13" t="str">
            <v>Чорній, Назар</v>
          </cell>
          <cell r="O13">
            <v>4</v>
          </cell>
        </row>
        <row r="14">
          <cell r="B14" t="str">
            <v>Курілкін, Данило</v>
          </cell>
          <cell r="O14">
            <v>3</v>
          </cell>
        </row>
        <row r="15">
          <cell r="B15" t="str">
            <v>Осетров, Роман</v>
          </cell>
          <cell r="O15">
            <v>2</v>
          </cell>
        </row>
        <row r="16">
          <cell r="B16" t="str">
            <v>Плюхін, Роман</v>
          </cell>
          <cell r="O16">
            <v>1</v>
          </cell>
        </row>
        <row r="17">
          <cell r="B17" t="str">
            <v>Прощук, Олекса</v>
          </cell>
          <cell r="O17">
            <v>1</v>
          </cell>
        </row>
        <row r="18">
          <cell r="B18" t="str">
            <v>Кондратенко, Віталій</v>
          </cell>
          <cell r="O18">
            <v>1</v>
          </cell>
        </row>
        <row r="19">
          <cell r="B19" t="str">
            <v>Холоденко, Назар</v>
          </cell>
          <cell r="O19">
            <v>1</v>
          </cell>
        </row>
        <row r="20">
          <cell r="B20" t="str">
            <v>Назаренко, Олександр</v>
          </cell>
          <cell r="O20">
            <v>1</v>
          </cell>
        </row>
        <row r="21">
          <cell r="B21" t="str">
            <v>Турчик, Захар</v>
          </cell>
          <cell r="O21">
            <v>1</v>
          </cell>
        </row>
        <row r="22">
          <cell r="B22" t="str">
            <v>Пильо, Денис</v>
          </cell>
          <cell r="O22">
            <v>1</v>
          </cell>
        </row>
        <row r="23">
          <cell r="B23" t="str">
            <v>Тимофеєв, Данило</v>
          </cell>
          <cell r="O23">
            <v>1</v>
          </cell>
        </row>
        <row r="24">
          <cell r="O24">
            <v>1</v>
          </cell>
        </row>
        <row r="25">
          <cell r="O25">
            <v>1</v>
          </cell>
        </row>
        <row r="26">
          <cell r="O26">
            <v>1</v>
          </cell>
        </row>
        <row r="27">
          <cell r="O27">
            <v>1</v>
          </cell>
        </row>
      </sheetData>
      <sheetData sheetId="3">
        <row r="2">
          <cell r="B2" t="str">
            <v>Куценко, Василиса</v>
          </cell>
          <cell r="O2">
            <v>70</v>
          </cell>
        </row>
        <row r="3">
          <cell r="B3" t="str">
            <v>Квасневська, Ярослава</v>
          </cell>
          <cell r="O3">
            <v>50</v>
          </cell>
        </row>
        <row r="4">
          <cell r="B4" t="str">
            <v>Жирун, Вікторія</v>
          </cell>
          <cell r="O4">
            <v>40</v>
          </cell>
        </row>
        <row r="5">
          <cell r="B5" t="str">
            <v>Антоненко, Анастасiя</v>
          </cell>
          <cell r="O5">
            <v>30</v>
          </cell>
        </row>
        <row r="6">
          <cell r="B6" t="str">
            <v>Терехова, Світлана</v>
          </cell>
          <cell r="O6">
            <v>20</v>
          </cell>
        </row>
        <row r="7">
          <cell r="B7" t="str">
            <v>Таратухіна, Анна</v>
          </cell>
          <cell r="O7">
            <v>10</v>
          </cell>
        </row>
        <row r="8">
          <cell r="B8" t="str">
            <v>Острецова, Марія</v>
          </cell>
          <cell r="O8">
            <v>9</v>
          </cell>
        </row>
        <row r="9">
          <cell r="B9" t="str">
            <v>Чебикiна, Олеся</v>
          </cell>
          <cell r="O9">
            <v>8</v>
          </cell>
        </row>
        <row r="10">
          <cell r="B10" t="str">
            <v>Савінська, Зоряна</v>
          </cell>
          <cell r="O10">
            <v>7</v>
          </cell>
        </row>
        <row r="11">
          <cell r="B11" t="str">
            <v>Поросолова, Вероніка</v>
          </cell>
          <cell r="O11">
            <v>6</v>
          </cell>
        </row>
        <row r="12">
          <cell r="B12" t="str">
            <v>Дубок, Вероніка</v>
          </cell>
          <cell r="O12">
            <v>5</v>
          </cell>
        </row>
        <row r="13">
          <cell r="B13" t="str">
            <v>Говера, Софія</v>
          </cell>
          <cell r="O13">
            <v>4</v>
          </cell>
        </row>
        <row r="14">
          <cell r="B14" t="str">
            <v>Юдінцова, Аріяна</v>
          </cell>
          <cell r="O14">
            <v>3</v>
          </cell>
        </row>
      </sheetData>
      <sheetData sheetId="4">
        <row r="2">
          <cell r="B2" t="str">
            <v>Блоха, Андрiй</v>
          </cell>
          <cell r="O2">
            <v>70</v>
          </cell>
        </row>
        <row r="3">
          <cell r="B3" t="str">
            <v>Гераськін, Никіта</v>
          </cell>
          <cell r="O3">
            <v>50</v>
          </cell>
        </row>
        <row r="4">
          <cell r="B4" t="str">
            <v>Зєбзєєв, Артем</v>
          </cell>
          <cell r="O4">
            <v>40</v>
          </cell>
        </row>
        <row r="5">
          <cell r="B5" t="str">
            <v>Савінський, Добриня</v>
          </cell>
          <cell r="O5">
            <v>30</v>
          </cell>
        </row>
        <row r="6">
          <cell r="B6" t="str">
            <v>Олексюк, Іван</v>
          </cell>
          <cell r="O6">
            <v>20</v>
          </cell>
        </row>
        <row r="7">
          <cell r="B7" t="str">
            <v>Поліщук, Лев</v>
          </cell>
          <cell r="O7">
            <v>10</v>
          </cell>
        </row>
        <row r="8">
          <cell r="B8" t="str">
            <v>Юрченко, Богдан</v>
          </cell>
          <cell r="O8">
            <v>9</v>
          </cell>
        </row>
        <row r="9">
          <cell r="B9" t="str">
            <v>Крусір, Владислав</v>
          </cell>
          <cell r="O9">
            <v>8</v>
          </cell>
        </row>
        <row r="10">
          <cell r="B10" t="str">
            <v>Зубов, Станіслав</v>
          </cell>
          <cell r="O10">
            <v>7</v>
          </cell>
        </row>
        <row r="11">
          <cell r="B11" t="str">
            <v>Братусь, Кирило</v>
          </cell>
          <cell r="O11">
            <v>6</v>
          </cell>
        </row>
        <row r="12">
          <cell r="B12" t="str">
            <v>Лобанов, Єгор</v>
          </cell>
          <cell r="O12">
            <v>5</v>
          </cell>
        </row>
        <row r="13">
          <cell r="B13" t="str">
            <v>Косинський, Ілля</v>
          </cell>
          <cell r="O13">
            <v>4</v>
          </cell>
        </row>
        <row r="14">
          <cell r="B14" t="str">
            <v>Богуславський, Тимур</v>
          </cell>
          <cell r="O14">
            <v>3</v>
          </cell>
        </row>
        <row r="15">
          <cell r="B15" t="str">
            <v>Дутчак, Костянтин</v>
          </cell>
          <cell r="O15">
            <v>2</v>
          </cell>
        </row>
        <row r="16">
          <cell r="B16" t="str">
            <v>Бєлов, Михайло</v>
          </cell>
          <cell r="O16">
            <v>1</v>
          </cell>
        </row>
        <row r="17">
          <cell r="B17" t="str">
            <v>Сметанiн, Марк</v>
          </cell>
          <cell r="O17">
            <v>1</v>
          </cell>
        </row>
        <row r="18">
          <cell r="B18" t="str">
            <v>Жирун, Олег</v>
          </cell>
          <cell r="O18">
            <v>1</v>
          </cell>
        </row>
        <row r="19">
          <cell r="B19" t="str">
            <v>Шульга, Михайло</v>
          </cell>
          <cell r="O19">
            <v>1</v>
          </cell>
        </row>
        <row r="20">
          <cell r="B20" t="str">
            <v>Кузьо, Андрій</v>
          </cell>
          <cell r="O20">
            <v>1</v>
          </cell>
        </row>
        <row r="21">
          <cell r="B21" t="str">
            <v>Бірбан, Денис</v>
          </cell>
          <cell r="O21">
            <v>1</v>
          </cell>
        </row>
        <row r="22">
          <cell r="B22" t="str">
            <v>Сірооченко, Андрій</v>
          </cell>
          <cell r="O22">
            <v>1</v>
          </cell>
        </row>
        <row r="23">
          <cell r="B23" t="str">
            <v>Гриджук, Юрій</v>
          </cell>
          <cell r="O23">
            <v>1</v>
          </cell>
        </row>
        <row r="24">
          <cell r="B24" t="str">
            <v>Прохватило, Ігор</v>
          </cell>
          <cell r="O24">
            <v>1</v>
          </cell>
        </row>
        <row r="25">
          <cell r="B25" t="str">
            <v>Сапронов, Микита</v>
          </cell>
          <cell r="O25">
            <v>1</v>
          </cell>
        </row>
        <row r="26">
          <cell r="B26" t="str">
            <v>Андрющенко, Назар</v>
          </cell>
          <cell r="O26">
            <v>1</v>
          </cell>
        </row>
        <row r="27">
          <cell r="B27" t="str">
            <v>Щербаков, Павло</v>
          </cell>
          <cell r="O27">
            <v>1</v>
          </cell>
        </row>
        <row r="28">
          <cell r="B28" t="str">
            <v>Чорній, Руслан</v>
          </cell>
          <cell r="O28">
            <v>1</v>
          </cell>
        </row>
        <row r="29">
          <cell r="B29" t="str">
            <v>Дейнека, Владислав</v>
          </cell>
          <cell r="O29">
            <v>1</v>
          </cell>
        </row>
        <row r="30">
          <cell r="B30" t="str">
            <v>Доля, Олексій</v>
          </cell>
          <cell r="O30">
            <v>1</v>
          </cell>
        </row>
        <row r="31">
          <cell r="B31" t="str">
            <v>Андрющенко, Нестор</v>
          </cell>
          <cell r="O31">
            <v>1</v>
          </cell>
        </row>
        <row r="32">
          <cell r="B32" t="str">
            <v>Лукі, Кирило</v>
          </cell>
          <cell r="O32">
            <v>1</v>
          </cell>
        </row>
        <row r="33">
          <cell r="B33" t="str">
            <v>Лихопой, Михей</v>
          </cell>
          <cell r="O33">
            <v>1</v>
          </cell>
        </row>
        <row r="34">
          <cell r="B34" t="str">
            <v>Терехов, Богдан</v>
          </cell>
          <cell r="O34">
            <v>1</v>
          </cell>
        </row>
        <row r="35">
          <cell r="B35" t="str">
            <v>Лихопой, Дарій</v>
          </cell>
          <cell r="O35">
            <v>1</v>
          </cell>
        </row>
        <row r="36">
          <cell r="B36" t="str">
            <v>Татух, Станіслав</v>
          </cell>
          <cell r="O36">
            <v>1</v>
          </cell>
        </row>
      </sheetData>
      <sheetData sheetId="5">
        <row r="2">
          <cell r="B2" t="str">
            <v>Лобанова, Дарина</v>
          </cell>
          <cell r="O2">
            <v>70</v>
          </cell>
        </row>
        <row r="3">
          <cell r="B3" t="str">
            <v>Мусієнко, Катерина</v>
          </cell>
          <cell r="O3">
            <v>50</v>
          </cell>
        </row>
        <row r="4">
          <cell r="B4" t="str">
            <v>Кунавкіна, Катерина</v>
          </cell>
          <cell r="O4">
            <v>40</v>
          </cell>
        </row>
        <row r="5">
          <cell r="B5" t="str">
            <v>Мойсей, Катерина</v>
          </cell>
          <cell r="O5">
            <v>30</v>
          </cell>
        </row>
        <row r="6">
          <cell r="B6" t="str">
            <v>Мельник, Анастасія</v>
          </cell>
          <cell r="O6">
            <v>20</v>
          </cell>
        </row>
        <row r="7">
          <cell r="B7" t="str">
            <v>Лисач, Марія</v>
          </cell>
          <cell r="O7">
            <v>10</v>
          </cell>
        </row>
        <row r="8">
          <cell r="B8" t="str">
            <v>Гринишин-Крук, Росана</v>
          </cell>
          <cell r="O8">
            <v>9</v>
          </cell>
        </row>
        <row r="9">
          <cell r="B9" t="str">
            <v>Проценко, Вікторія</v>
          </cell>
          <cell r="O9">
            <v>8</v>
          </cell>
        </row>
        <row r="10">
          <cell r="B10" t="str">
            <v>Осадча, Варвара</v>
          </cell>
          <cell r="O10">
            <v>7</v>
          </cell>
        </row>
        <row r="11">
          <cell r="B11" t="str">
            <v>Квасневська, Владислава</v>
          </cell>
          <cell r="O11">
            <v>6</v>
          </cell>
        </row>
        <row r="12">
          <cell r="B12" t="str">
            <v>Шинкаренко, Аглая</v>
          </cell>
          <cell r="O12">
            <v>5</v>
          </cell>
        </row>
        <row r="13">
          <cell r="B13" t="str">
            <v>Малетич, Ірина</v>
          </cell>
          <cell r="O13">
            <v>4</v>
          </cell>
        </row>
        <row r="14">
          <cell r="B14" t="str">
            <v>Ткаченко, Софія</v>
          </cell>
          <cell r="O14">
            <v>3</v>
          </cell>
        </row>
        <row r="15">
          <cell r="B15" t="str">
            <v>Дружук, Єлизавета</v>
          </cell>
          <cell r="O15">
            <v>2</v>
          </cell>
        </row>
        <row r="16">
          <cell r="B16" t="str">
            <v>Міхалкіна, Валерія</v>
          </cell>
          <cell r="O16">
            <v>1</v>
          </cell>
        </row>
        <row r="17">
          <cell r="B17" t="str">
            <v>Пилюцька, Юлія</v>
          </cell>
          <cell r="O17">
            <v>1</v>
          </cell>
        </row>
        <row r="18">
          <cell r="B18" t="str">
            <v>Пилюцька, Дар’я</v>
          </cell>
          <cell r="O18">
            <v>1</v>
          </cell>
        </row>
        <row r="19">
          <cell r="B19" t="str">
            <v>Брижак, Катерина</v>
          </cell>
          <cell r="O19">
            <v>1</v>
          </cell>
        </row>
        <row r="20">
          <cell r="B20" t="str">
            <v>Катеренчук, Юлія</v>
          </cell>
          <cell r="O20">
            <v>1</v>
          </cell>
        </row>
        <row r="21">
          <cell r="B21" t="str">
            <v>Барановська, Єва</v>
          </cell>
          <cell r="O21">
            <v>1</v>
          </cell>
        </row>
        <row r="22">
          <cell r="B22" t="str">
            <v>Павлова, Поліна</v>
          </cell>
          <cell r="O22">
            <v>1</v>
          </cell>
        </row>
        <row r="23">
          <cell r="B23" t="str">
            <v>Ярема, Марія</v>
          </cell>
          <cell r="O23">
            <v>1</v>
          </cell>
        </row>
        <row r="24">
          <cell r="B24" t="str">
            <v>Снєгур, Юліана</v>
          </cell>
          <cell r="O24">
            <v>1</v>
          </cell>
        </row>
        <row r="25">
          <cell r="B25" t="str">
            <v>Самбур, Анастасія</v>
          </cell>
          <cell r="O25">
            <v>1</v>
          </cell>
        </row>
        <row r="26">
          <cell r="B26" t="str">
            <v>Жирун, Ольга</v>
          </cell>
          <cell r="O26">
            <v>1</v>
          </cell>
        </row>
      </sheetData>
      <sheetData sheetId="6">
        <row r="2">
          <cell r="B2" t="str">
            <v>Шепель, Фелікс</v>
          </cell>
          <cell r="O2">
            <v>70</v>
          </cell>
        </row>
        <row r="3">
          <cell r="B3" t="str">
            <v>Агарков, Даніі</v>
          </cell>
          <cell r="O3">
            <v>50</v>
          </cell>
        </row>
        <row r="4">
          <cell r="B4" t="str">
            <v>Болбат, Владислав</v>
          </cell>
          <cell r="O4">
            <v>40</v>
          </cell>
        </row>
        <row r="5">
          <cell r="B5" t="str">
            <v>Опанасюк, Олексій</v>
          </cell>
          <cell r="O5">
            <v>30</v>
          </cell>
        </row>
        <row r="6">
          <cell r="B6" t="str">
            <v>Надуєв, Семен</v>
          </cell>
          <cell r="O6">
            <v>20</v>
          </cell>
        </row>
        <row r="7">
          <cell r="B7" t="str">
            <v>Галавський, Сергій</v>
          </cell>
          <cell r="O7">
            <v>10</v>
          </cell>
        </row>
        <row r="8">
          <cell r="B8" t="str">
            <v>Гриненко, Олександр</v>
          </cell>
          <cell r="O8">
            <v>9</v>
          </cell>
        </row>
        <row r="9">
          <cell r="B9" t="str">
            <v>Ільницький, Тарас</v>
          </cell>
          <cell r="O9">
            <v>8</v>
          </cell>
        </row>
        <row r="10">
          <cell r="O10">
            <v>7</v>
          </cell>
        </row>
      </sheetData>
      <sheetData sheetId="7">
        <row r="2">
          <cell r="B2" t="str">
            <v>Прокопюк, Вікторія</v>
          </cell>
          <cell r="O2">
            <v>70</v>
          </cell>
        </row>
        <row r="3">
          <cell r="B3" t="str">
            <v>Супрунова, Ксенія</v>
          </cell>
          <cell r="O3">
            <v>50</v>
          </cell>
        </row>
        <row r="4">
          <cell r="B4" t="str">
            <v>Вовк, Альона</v>
          </cell>
          <cell r="O4">
            <v>40</v>
          </cell>
        </row>
        <row r="5">
          <cell r="B5" t="str">
            <v>Коротка, Дар'я</v>
          </cell>
          <cell r="O5">
            <v>30</v>
          </cell>
        </row>
        <row r="6">
          <cell r="B6" t="str">
            <v>Попруга, Віра</v>
          </cell>
          <cell r="O6">
            <v>20</v>
          </cell>
        </row>
        <row r="7">
          <cell r="B7" t="str">
            <v>Шманенко, Марія</v>
          </cell>
          <cell r="O7">
            <v>10</v>
          </cell>
        </row>
        <row r="8">
          <cell r="B8" t="str">
            <v>Бєляєва, Галина</v>
          </cell>
          <cell r="O8">
            <v>9</v>
          </cell>
        </row>
        <row r="9">
          <cell r="B9" t="str">
            <v>Біян, Мар'яна</v>
          </cell>
          <cell r="O9">
            <v>8</v>
          </cell>
        </row>
        <row r="10">
          <cell r="B10" t="str">
            <v>Зубрицька, Христина</v>
          </cell>
          <cell r="O10">
            <v>7</v>
          </cell>
        </row>
        <row r="11">
          <cell r="B11" t="str">
            <v>Воробйова, Алла</v>
          </cell>
          <cell r="O11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LIK"/>
      <sheetName val="КОМАНДНИЙ"/>
      <sheetName val="U08M"/>
      <sheetName val="U08W"/>
      <sheetName val="U13M"/>
      <sheetName val="U13W"/>
      <sheetName val="U16M"/>
      <sheetName val="U16W"/>
    </sheetNames>
    <sheetDataSet>
      <sheetData sheetId="0" refreshError="1"/>
      <sheetData sheetId="1" refreshError="1"/>
      <sheetData sheetId="2" refreshError="1">
        <row r="2">
          <cell r="B2" t="str">
            <v>Антоненко, Давид</v>
          </cell>
          <cell r="O2">
            <v>70</v>
          </cell>
        </row>
        <row r="3">
          <cell r="B3" t="str">
            <v>Богуш, Євген</v>
          </cell>
          <cell r="O3">
            <v>50</v>
          </cell>
        </row>
        <row r="4">
          <cell r="B4" t="str">
            <v>Філенко, Артем</v>
          </cell>
          <cell r="O4">
            <v>40</v>
          </cell>
        </row>
        <row r="5">
          <cell r="B5" t="str">
            <v>Сивокоз, Марк</v>
          </cell>
          <cell r="O5">
            <v>30</v>
          </cell>
        </row>
        <row r="6">
          <cell r="B6" t="str">
            <v>Гриджук, Борис</v>
          </cell>
          <cell r="O6">
            <v>20</v>
          </cell>
        </row>
        <row r="7">
          <cell r="B7" t="str">
            <v>Шарапов, Володимир</v>
          </cell>
          <cell r="O7">
            <v>10</v>
          </cell>
        </row>
        <row r="8">
          <cell r="B8" t="str">
            <v>Порецький, Лев</v>
          </cell>
          <cell r="O8">
            <v>9</v>
          </cell>
        </row>
        <row r="9">
          <cell r="B9" t="str">
            <v>Махонiн, Андрiй</v>
          </cell>
          <cell r="O9">
            <v>8</v>
          </cell>
        </row>
        <row r="10">
          <cell r="B10" t="str">
            <v>Колесніков, Матвій</v>
          </cell>
          <cell r="O10">
            <v>7</v>
          </cell>
        </row>
        <row r="11">
          <cell r="B11" t="str">
            <v>Прощук, Олекса</v>
          </cell>
          <cell r="O11">
            <v>6</v>
          </cell>
        </row>
        <row r="12">
          <cell r="B12" t="str">
            <v>Кушнарьов, Максим</v>
          </cell>
          <cell r="O12">
            <v>5</v>
          </cell>
        </row>
        <row r="13">
          <cell r="B13" t="str">
            <v>Щегольський, Іван</v>
          </cell>
          <cell r="O13">
            <v>4</v>
          </cell>
        </row>
        <row r="14">
          <cell r="B14" t="str">
            <v>Майла, Роман</v>
          </cell>
          <cell r="O14">
            <v>3</v>
          </cell>
        </row>
        <row r="15">
          <cell r="B15" t="str">
            <v>Кондратенко, Віталій</v>
          </cell>
          <cell r="O15">
            <v>2</v>
          </cell>
        </row>
        <row r="16">
          <cell r="B16" t="str">
            <v>Турчик, Захар</v>
          </cell>
          <cell r="O16">
            <v>1</v>
          </cell>
        </row>
        <row r="17">
          <cell r="B17" t="str">
            <v>Плюхін, Роман</v>
          </cell>
          <cell r="O17">
            <v>1</v>
          </cell>
        </row>
        <row r="18">
          <cell r="B18" t="str">
            <v>Чорній, Назар</v>
          </cell>
          <cell r="O18">
            <v>1</v>
          </cell>
        </row>
        <row r="19">
          <cell r="B19" t="str">
            <v>Щегольський, Михайло</v>
          </cell>
          <cell r="O19">
            <v>1</v>
          </cell>
        </row>
        <row r="20">
          <cell r="B20" t="str">
            <v>Осетров, Роман</v>
          </cell>
          <cell r="O20">
            <v>1</v>
          </cell>
        </row>
        <row r="21">
          <cell r="B21" t="str">
            <v>Холоденко, Назар</v>
          </cell>
          <cell r="O21">
            <v>1</v>
          </cell>
        </row>
        <row r="22">
          <cell r="B22" t="str">
            <v>Тістечок, Юрій</v>
          </cell>
          <cell r="O22">
            <v>1</v>
          </cell>
        </row>
        <row r="23">
          <cell r="B23" t="str">
            <v>Курілкін, Данило</v>
          </cell>
          <cell r="O23">
            <v>1</v>
          </cell>
        </row>
        <row r="24">
          <cell r="B24" t="str">
            <v>Тимофеєв, Данило</v>
          </cell>
          <cell r="O24">
            <v>1</v>
          </cell>
        </row>
        <row r="25">
          <cell r="B25" t="str">
            <v>Назаренко, Олександр</v>
          </cell>
          <cell r="O25">
            <v>1</v>
          </cell>
        </row>
        <row r="26">
          <cell r="B26" t="str">
            <v>Пильо, Денис</v>
          </cell>
          <cell r="O26">
            <v>1</v>
          </cell>
        </row>
        <row r="27">
          <cell r="B27" t="str">
            <v>Юдінцов, Яромир</v>
          </cell>
          <cell r="O27">
            <v>1</v>
          </cell>
        </row>
      </sheetData>
      <sheetData sheetId="3" refreshError="1">
        <row r="2">
          <cell r="B2" t="str">
            <v>Куценко, Василиса</v>
          </cell>
          <cell r="O2">
            <v>70</v>
          </cell>
        </row>
        <row r="3">
          <cell r="B3" t="str">
            <v>Острецова, Марія</v>
          </cell>
          <cell r="O3">
            <v>50</v>
          </cell>
        </row>
        <row r="4">
          <cell r="B4" t="str">
            <v>Квасневська, Ярослава</v>
          </cell>
          <cell r="O4">
            <v>40</v>
          </cell>
        </row>
        <row r="5">
          <cell r="B5" t="str">
            <v>Таратухіна, Анна</v>
          </cell>
          <cell r="O5">
            <v>30</v>
          </cell>
        </row>
        <row r="6">
          <cell r="B6" t="str">
            <v>Дубок, Вероніка</v>
          </cell>
          <cell r="O6">
            <v>20</v>
          </cell>
        </row>
        <row r="7">
          <cell r="B7" t="str">
            <v>Чебикiна, Олеся</v>
          </cell>
          <cell r="O7">
            <v>10</v>
          </cell>
        </row>
        <row r="8">
          <cell r="B8" t="str">
            <v>Говера, Софія</v>
          </cell>
          <cell r="O8">
            <v>9</v>
          </cell>
        </row>
        <row r="9">
          <cell r="B9" t="str">
            <v>Жирун, Вікторія</v>
          </cell>
          <cell r="O9">
            <v>8</v>
          </cell>
        </row>
        <row r="10">
          <cell r="B10" t="str">
            <v>Терехова, Світлана</v>
          </cell>
          <cell r="O10">
            <v>7</v>
          </cell>
        </row>
        <row r="11">
          <cell r="B11" t="str">
            <v>Савінська, Зоряна</v>
          </cell>
          <cell r="O11">
            <v>6</v>
          </cell>
        </row>
        <row r="12">
          <cell r="B12" t="str">
            <v>Антоненко, Анастасiя</v>
          </cell>
          <cell r="O12">
            <v>5</v>
          </cell>
        </row>
        <row r="13">
          <cell r="B13" t="str">
            <v>Поросолова, Вероніка</v>
          </cell>
          <cell r="O13">
            <v>4</v>
          </cell>
        </row>
        <row r="14">
          <cell r="B14" t="str">
            <v>Юдінцова, Аріяна</v>
          </cell>
          <cell r="O14">
            <v>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\..\..\..\..\..\..\AppData\Local\Temp\CAPW\1\cardf_z$10.html" TargetMode="External"/><Relationship Id="rId2" Type="http://schemas.openxmlformats.org/officeDocument/2006/relationships/hyperlink" Target="../../../../../../../AppData/Local/Temp/CAPW/1/cardf_z$33.html" TargetMode="External"/><Relationship Id="rId1" Type="http://schemas.openxmlformats.org/officeDocument/2006/relationships/hyperlink" Target="../../../../../../../AppData/Local/Temp/CAPW/1/cardf_z$30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../../../../../../../AppData/Local/Temp/CAPW/1/cardf_z$36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\..\..\..\..\..\..\AppData\Local\Temp\CAPW\1\cardf_z$10.html" TargetMode="External"/><Relationship Id="rId2" Type="http://schemas.openxmlformats.org/officeDocument/2006/relationships/hyperlink" Target="../../../../../../../AppData/Local/Temp/CAPW/1/cardf_z$36.html" TargetMode="External"/><Relationship Id="rId1" Type="http://schemas.openxmlformats.org/officeDocument/2006/relationships/hyperlink" Target="../../../../../../../AppData/Local/Temp/CAPW/1/cardf_z$29.html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../../../../../../../AppData/Local/Temp/CAPW/1/cardf_z$30.html" TargetMode="External"/><Relationship Id="rId4" Type="http://schemas.openxmlformats.org/officeDocument/2006/relationships/hyperlink" Target="../../../../../../../AppData/Local/Temp/CAPW/1/cardf_z$3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9"/>
  <sheetViews>
    <sheetView view="pageLayout" zoomScale="50" zoomScaleNormal="100" zoomScalePageLayoutView="50" workbookViewId="0">
      <selection activeCell="B3" sqref="B3:Q3"/>
    </sheetView>
  </sheetViews>
  <sheetFormatPr defaultRowHeight="14.5"/>
  <cols>
    <col min="2" max="2" width="6.6328125" customWidth="1"/>
    <col min="3" max="3" width="24.6328125" customWidth="1"/>
    <col min="4" max="4" width="9.6328125" customWidth="1"/>
    <col min="5" max="5" width="16.6328125" customWidth="1"/>
    <col min="6" max="6" width="5.6328125" customWidth="1"/>
    <col min="7" max="7" width="7.6328125" customWidth="1"/>
    <col min="8" max="16" width="4.6328125" customWidth="1"/>
    <col min="17" max="17" width="6.6328125" customWidth="1"/>
  </cols>
  <sheetData>
    <row r="3" spans="2:17" ht="20.5">
      <c r="B3" s="176" t="s">
        <v>27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2:17" ht="18">
      <c r="B4" s="177" t="s">
        <v>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2:17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1" thickBot="1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8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3" t="s">
        <v>7</v>
      </c>
    </row>
    <row r="8" spans="2:17" ht="21" thickBot="1">
      <c r="B8" s="4">
        <v>1</v>
      </c>
      <c r="C8" s="13" t="s">
        <v>28</v>
      </c>
      <c r="D8" s="14">
        <v>36382</v>
      </c>
      <c r="E8" s="3" t="s">
        <v>14</v>
      </c>
      <c r="F8" s="3" t="s">
        <v>29</v>
      </c>
      <c r="G8" s="11" t="s">
        <v>30</v>
      </c>
      <c r="H8" s="5" t="s">
        <v>15</v>
      </c>
      <c r="I8" s="5">
        <v>1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4">
        <v>15</v>
      </c>
    </row>
    <row r="9" spans="2:17" ht="21" thickBot="1">
      <c r="B9" s="4">
        <v>2</v>
      </c>
      <c r="C9" s="13" t="s">
        <v>31</v>
      </c>
      <c r="D9" s="14">
        <v>38298</v>
      </c>
      <c r="E9" s="3" t="s">
        <v>14</v>
      </c>
      <c r="F9" s="3" t="s">
        <v>32</v>
      </c>
      <c r="G9" s="12" t="s">
        <v>33</v>
      </c>
      <c r="H9" s="5">
        <v>1</v>
      </c>
      <c r="I9" s="5" t="s">
        <v>15</v>
      </c>
      <c r="J9" s="5">
        <v>1</v>
      </c>
      <c r="K9" s="5">
        <v>2</v>
      </c>
      <c r="L9" s="5">
        <v>2</v>
      </c>
      <c r="M9" s="5">
        <v>1</v>
      </c>
      <c r="N9" s="5">
        <v>2</v>
      </c>
      <c r="O9" s="5">
        <v>2</v>
      </c>
      <c r="P9" s="5">
        <v>2</v>
      </c>
      <c r="Q9" s="4">
        <v>13</v>
      </c>
    </row>
    <row r="10" spans="2:17" ht="21" thickBot="1">
      <c r="B10" s="4">
        <v>3</v>
      </c>
      <c r="C10" s="13" t="s">
        <v>34</v>
      </c>
      <c r="D10" s="14">
        <v>36262</v>
      </c>
      <c r="E10" s="3" t="s">
        <v>10</v>
      </c>
      <c r="F10" s="3" t="s">
        <v>32</v>
      </c>
      <c r="G10" s="12" t="s">
        <v>35</v>
      </c>
      <c r="H10" s="5">
        <v>0</v>
      </c>
      <c r="I10" s="5">
        <v>1</v>
      </c>
      <c r="J10" s="5" t="s">
        <v>15</v>
      </c>
      <c r="K10" s="5">
        <v>1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4">
        <v>12</v>
      </c>
    </row>
    <row r="11" spans="2:17" ht="21" thickBot="1">
      <c r="B11" s="4">
        <v>4</v>
      </c>
      <c r="C11" s="13" t="s">
        <v>36</v>
      </c>
      <c r="D11" s="14">
        <v>36859</v>
      </c>
      <c r="E11" s="3" t="s">
        <v>37</v>
      </c>
      <c r="F11" s="3">
        <v>1</v>
      </c>
      <c r="G11" s="12" t="s">
        <v>38</v>
      </c>
      <c r="H11" s="5">
        <v>0</v>
      </c>
      <c r="I11" s="5">
        <v>0</v>
      </c>
      <c r="J11" s="5">
        <v>1</v>
      </c>
      <c r="K11" s="5" t="s">
        <v>15</v>
      </c>
      <c r="L11" s="5">
        <v>1</v>
      </c>
      <c r="M11" s="5">
        <v>2</v>
      </c>
      <c r="N11" s="5">
        <v>2</v>
      </c>
      <c r="O11" s="5">
        <v>2</v>
      </c>
      <c r="P11" s="5">
        <v>2</v>
      </c>
      <c r="Q11" s="4">
        <v>10</v>
      </c>
    </row>
    <row r="12" spans="2:17" ht="21" thickBot="1">
      <c r="B12" s="4">
        <v>5</v>
      </c>
      <c r="C12" s="13" t="s">
        <v>39</v>
      </c>
      <c r="D12" s="14">
        <v>36375</v>
      </c>
      <c r="E12" s="3" t="s">
        <v>40</v>
      </c>
      <c r="F12" s="3" t="s">
        <v>11</v>
      </c>
      <c r="G12" s="12" t="s">
        <v>41</v>
      </c>
      <c r="H12" s="5">
        <v>0</v>
      </c>
      <c r="I12" s="5">
        <v>0</v>
      </c>
      <c r="J12" s="5">
        <v>0</v>
      </c>
      <c r="K12" s="5">
        <v>1</v>
      </c>
      <c r="L12" s="5" t="s">
        <v>15</v>
      </c>
      <c r="M12" s="5">
        <v>2</v>
      </c>
      <c r="N12" s="5">
        <v>2</v>
      </c>
      <c r="O12" s="5">
        <v>2</v>
      </c>
      <c r="P12" s="5">
        <v>2</v>
      </c>
      <c r="Q12" s="4">
        <v>9</v>
      </c>
    </row>
    <row r="13" spans="2:17" ht="21" thickBot="1">
      <c r="B13" s="4">
        <v>6</v>
      </c>
      <c r="C13" s="13" t="s">
        <v>42</v>
      </c>
      <c r="D13" s="14">
        <v>37318</v>
      </c>
      <c r="E13" s="3" t="s">
        <v>10</v>
      </c>
      <c r="F13" s="3" t="s">
        <v>23</v>
      </c>
      <c r="G13" s="12" t="s">
        <v>43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 t="s">
        <v>15</v>
      </c>
      <c r="N13" s="5">
        <v>1</v>
      </c>
      <c r="O13" s="5">
        <v>2</v>
      </c>
      <c r="P13" s="5">
        <v>2</v>
      </c>
      <c r="Q13" s="4">
        <v>6</v>
      </c>
    </row>
    <row r="14" spans="2:17" ht="21" thickBot="1">
      <c r="B14" s="4">
        <v>7</v>
      </c>
      <c r="C14" s="13" t="s">
        <v>44</v>
      </c>
      <c r="D14" s="14">
        <v>36355</v>
      </c>
      <c r="E14" s="3" t="s">
        <v>22</v>
      </c>
      <c r="F14" s="3" t="s">
        <v>23</v>
      </c>
      <c r="G14" s="12" t="s">
        <v>45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 t="s">
        <v>15</v>
      </c>
      <c r="O14" s="5">
        <v>2</v>
      </c>
      <c r="P14" s="5">
        <v>2</v>
      </c>
      <c r="Q14" s="4">
        <v>5</v>
      </c>
    </row>
    <row r="15" spans="2:17" ht="21" thickBot="1">
      <c r="B15" s="4">
        <v>8</v>
      </c>
      <c r="C15" s="13" t="s">
        <v>46</v>
      </c>
      <c r="D15" s="14">
        <v>37324</v>
      </c>
      <c r="E15" s="3" t="s">
        <v>47</v>
      </c>
      <c r="F15" s="3">
        <v>1</v>
      </c>
      <c r="G15" s="12" t="s">
        <v>48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 t="s">
        <v>15</v>
      </c>
      <c r="P15" s="5">
        <v>1</v>
      </c>
      <c r="Q15" s="4">
        <v>1</v>
      </c>
    </row>
    <row r="16" spans="2:17" ht="21" thickBot="1">
      <c r="B16" s="4">
        <v>9</v>
      </c>
      <c r="C16" s="13" t="s">
        <v>49</v>
      </c>
      <c r="D16" s="14">
        <v>37475</v>
      </c>
      <c r="E16" s="3" t="s">
        <v>50</v>
      </c>
      <c r="F16" s="3">
        <v>11</v>
      </c>
      <c r="G16" s="12" t="s">
        <v>51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 t="s">
        <v>15</v>
      </c>
      <c r="Q16" s="4">
        <v>1</v>
      </c>
    </row>
    <row r="17" spans="2:17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5.5">
      <c r="B19" s="178" t="s">
        <v>52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2"/>
    </row>
  </sheetData>
  <mergeCells count="3">
    <mergeCell ref="B3:Q3"/>
    <mergeCell ref="B4:Q4"/>
    <mergeCell ref="B19:P19"/>
  </mergeCells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view="pageLayout" zoomScale="50" zoomScaleNormal="100" zoomScalePageLayoutView="50" workbookViewId="0">
      <selection sqref="A1:N1"/>
    </sheetView>
  </sheetViews>
  <sheetFormatPr defaultColWidth="8.7265625" defaultRowHeight="14.5"/>
  <cols>
    <col min="1" max="1" width="6" style="10" customWidth="1"/>
    <col min="2" max="2" width="26.08984375" style="10" customWidth="1"/>
    <col min="3" max="3" width="9.453125" style="10" customWidth="1"/>
    <col min="4" max="4" width="21.54296875" style="10" customWidth="1"/>
    <col min="5" max="5" width="5.453125" style="10" customWidth="1"/>
    <col min="6" max="6" width="8" style="10" customWidth="1"/>
    <col min="7" max="15" width="6" style="10" customWidth="1"/>
    <col min="16" max="16" width="7" style="10" customWidth="1"/>
    <col min="17" max="17" width="8.7265625" style="10"/>
  </cols>
  <sheetData>
    <row r="1" spans="1:18" ht="15.5">
      <c r="A1" s="178" t="s">
        <v>271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52"/>
      <c r="P1" s="52"/>
    </row>
    <row r="2" spans="1:18" ht="20.5">
      <c r="A2" s="5" t="s">
        <v>2</v>
      </c>
      <c r="B2" s="31" t="s">
        <v>3</v>
      </c>
      <c r="C2" s="3" t="s">
        <v>4</v>
      </c>
      <c r="D2" s="31" t="s">
        <v>5</v>
      </c>
      <c r="E2" s="31" t="s">
        <v>54</v>
      </c>
      <c r="F2" s="4" t="s">
        <v>8</v>
      </c>
      <c r="G2" s="32" t="s">
        <v>55</v>
      </c>
      <c r="H2" s="32" t="s">
        <v>56</v>
      </c>
      <c r="I2" s="32" t="s">
        <v>57</v>
      </c>
      <c r="J2" s="32" t="s">
        <v>58</v>
      </c>
      <c r="K2" s="32" t="s">
        <v>59</v>
      </c>
      <c r="L2" s="32" t="s">
        <v>60</v>
      </c>
      <c r="M2" s="32" t="s">
        <v>61</v>
      </c>
      <c r="N2" s="31" t="s">
        <v>62</v>
      </c>
      <c r="O2" s="31" t="s">
        <v>63</v>
      </c>
      <c r="P2" s="31" t="s">
        <v>219</v>
      </c>
    </row>
    <row r="3" spans="1:18" ht="20">
      <c r="A3" s="33">
        <v>1</v>
      </c>
      <c r="B3" s="34" t="s">
        <v>220</v>
      </c>
      <c r="C3" s="63">
        <v>38622</v>
      </c>
      <c r="D3" s="59" t="s">
        <v>18</v>
      </c>
      <c r="E3" s="35" t="s">
        <v>23</v>
      </c>
      <c r="F3" s="60" t="s">
        <v>221</v>
      </c>
      <c r="G3" s="40" t="s">
        <v>95</v>
      </c>
      <c r="H3" s="40" t="s">
        <v>85</v>
      </c>
      <c r="I3" s="40" t="s">
        <v>113</v>
      </c>
      <c r="J3" s="40" t="s">
        <v>71</v>
      </c>
      <c r="K3" s="40" t="s">
        <v>72</v>
      </c>
      <c r="L3" s="40" t="s">
        <v>68</v>
      </c>
      <c r="M3" s="40" t="s">
        <v>69</v>
      </c>
      <c r="N3" s="41" t="s">
        <v>80</v>
      </c>
      <c r="O3" s="41" t="s">
        <v>90</v>
      </c>
      <c r="P3" s="37">
        <v>17</v>
      </c>
    </row>
    <row r="4" spans="1:18" ht="20">
      <c r="A4" s="33">
        <v>2</v>
      </c>
      <c r="B4" s="34" t="s">
        <v>222</v>
      </c>
      <c r="C4" s="63">
        <v>38533</v>
      </c>
      <c r="D4" s="59" t="s">
        <v>18</v>
      </c>
      <c r="E4" s="35" t="s">
        <v>23</v>
      </c>
      <c r="F4" s="60" t="s">
        <v>221</v>
      </c>
      <c r="G4" s="40" t="s">
        <v>80</v>
      </c>
      <c r="H4" s="40" t="s">
        <v>90</v>
      </c>
      <c r="I4" s="40" t="s">
        <v>108</v>
      </c>
      <c r="J4" s="40" t="s">
        <v>81</v>
      </c>
      <c r="K4" s="40" t="s">
        <v>89</v>
      </c>
      <c r="L4" s="40" t="s">
        <v>78</v>
      </c>
      <c r="M4" s="40" t="s">
        <v>174</v>
      </c>
      <c r="N4" s="41" t="s">
        <v>79</v>
      </c>
      <c r="O4" s="41" t="s">
        <v>87</v>
      </c>
      <c r="P4" s="37">
        <v>13</v>
      </c>
      <c r="R4" s="53"/>
    </row>
    <row r="5" spans="1:18" ht="20">
      <c r="A5" s="33">
        <v>3</v>
      </c>
      <c r="B5" s="34" t="s">
        <v>230</v>
      </c>
      <c r="C5" s="63">
        <v>38739</v>
      </c>
      <c r="D5" s="59" t="s">
        <v>37</v>
      </c>
      <c r="E5" s="35" t="s">
        <v>23</v>
      </c>
      <c r="F5" s="60" t="s">
        <v>231</v>
      </c>
      <c r="G5" s="40" t="s">
        <v>67</v>
      </c>
      <c r="H5" s="40" t="s">
        <v>98</v>
      </c>
      <c r="I5" s="40" t="s">
        <v>73</v>
      </c>
      <c r="J5" s="40" t="s">
        <v>124</v>
      </c>
      <c r="K5" s="40" t="s">
        <v>74</v>
      </c>
      <c r="L5" s="40" t="s">
        <v>80</v>
      </c>
      <c r="M5" s="40" t="s">
        <v>86</v>
      </c>
      <c r="N5" s="41" t="s">
        <v>71</v>
      </c>
      <c r="O5" s="41" t="s">
        <v>95</v>
      </c>
      <c r="P5" s="37">
        <v>12</v>
      </c>
    </row>
    <row r="6" spans="1:18" ht="20">
      <c r="A6" s="33">
        <v>4</v>
      </c>
      <c r="B6" s="34" t="s">
        <v>227</v>
      </c>
      <c r="C6" s="63">
        <v>39173</v>
      </c>
      <c r="D6" s="59" t="s">
        <v>100</v>
      </c>
      <c r="E6" s="35" t="s">
        <v>23</v>
      </c>
      <c r="F6" s="61" t="s">
        <v>51</v>
      </c>
      <c r="G6" s="42" t="s">
        <v>128</v>
      </c>
      <c r="H6" s="42" t="s">
        <v>88</v>
      </c>
      <c r="I6" s="42" t="s">
        <v>71</v>
      </c>
      <c r="J6" s="42" t="s">
        <v>69</v>
      </c>
      <c r="K6" s="42" t="s">
        <v>86</v>
      </c>
      <c r="L6" s="42" t="s">
        <v>95</v>
      </c>
      <c r="M6" s="42" t="s">
        <v>70</v>
      </c>
      <c r="N6" s="43" t="s">
        <v>98</v>
      </c>
      <c r="O6" s="43" t="s">
        <v>115</v>
      </c>
      <c r="P6" s="37">
        <v>11</v>
      </c>
    </row>
    <row r="7" spans="1:18" ht="20">
      <c r="A7" s="33">
        <v>5</v>
      </c>
      <c r="B7" s="34" t="s">
        <v>224</v>
      </c>
      <c r="C7" s="63">
        <v>38946</v>
      </c>
      <c r="D7" s="59" t="s">
        <v>40</v>
      </c>
      <c r="E7" s="35" t="s">
        <v>23</v>
      </c>
      <c r="F7" s="61" t="s">
        <v>225</v>
      </c>
      <c r="G7" s="42" t="s">
        <v>82</v>
      </c>
      <c r="H7" s="42" t="s">
        <v>114</v>
      </c>
      <c r="I7" s="42" t="s">
        <v>122</v>
      </c>
      <c r="J7" s="42" t="s">
        <v>78</v>
      </c>
      <c r="K7" s="42" t="s">
        <v>71</v>
      </c>
      <c r="L7" s="42" t="s">
        <v>86</v>
      </c>
      <c r="M7" s="42" t="s">
        <v>96</v>
      </c>
      <c r="N7" s="43" t="s">
        <v>133</v>
      </c>
      <c r="O7" s="43" t="s">
        <v>72</v>
      </c>
      <c r="P7" s="37">
        <v>11</v>
      </c>
    </row>
    <row r="8" spans="1:18" ht="20">
      <c r="A8" s="33">
        <v>6</v>
      </c>
      <c r="B8" s="34" t="s">
        <v>235</v>
      </c>
      <c r="C8" s="63">
        <v>38499</v>
      </c>
      <c r="D8" s="59" t="s">
        <v>18</v>
      </c>
      <c r="E8" s="35" t="s">
        <v>23</v>
      </c>
      <c r="F8" s="61" t="s">
        <v>236</v>
      </c>
      <c r="G8" s="42" t="s">
        <v>103</v>
      </c>
      <c r="H8" s="42" t="s">
        <v>128</v>
      </c>
      <c r="I8" s="42" t="s">
        <v>106</v>
      </c>
      <c r="J8" s="42" t="s">
        <v>113</v>
      </c>
      <c r="K8" s="42" t="s">
        <v>90</v>
      </c>
      <c r="L8" s="42" t="s">
        <v>109</v>
      </c>
      <c r="M8" s="42" t="s">
        <v>89</v>
      </c>
      <c r="N8" s="43" t="s">
        <v>86</v>
      </c>
      <c r="O8" s="43" t="s">
        <v>85</v>
      </c>
      <c r="P8" s="37">
        <v>11</v>
      </c>
    </row>
    <row r="9" spans="1:18" ht="20">
      <c r="A9" s="33">
        <v>7</v>
      </c>
      <c r="B9" s="34" t="s">
        <v>226</v>
      </c>
      <c r="C9" s="63">
        <v>38953</v>
      </c>
      <c r="D9" s="59" t="s">
        <v>10</v>
      </c>
      <c r="E9" s="35" t="s">
        <v>147</v>
      </c>
      <c r="F9" s="61" t="s">
        <v>196</v>
      </c>
      <c r="G9" s="42" t="s">
        <v>87</v>
      </c>
      <c r="H9" s="42" t="s">
        <v>79</v>
      </c>
      <c r="I9" s="42" t="s">
        <v>164</v>
      </c>
      <c r="J9" s="42" t="s">
        <v>115</v>
      </c>
      <c r="K9" s="42" t="s">
        <v>73</v>
      </c>
      <c r="L9" s="42" t="s">
        <v>103</v>
      </c>
      <c r="M9" s="42" t="s">
        <v>119</v>
      </c>
      <c r="N9" s="43" t="s">
        <v>108</v>
      </c>
      <c r="O9" s="43" t="s">
        <v>97</v>
      </c>
      <c r="P9" s="37">
        <v>11</v>
      </c>
    </row>
    <row r="10" spans="1:18" ht="20">
      <c r="A10" s="33">
        <v>8</v>
      </c>
      <c r="B10" s="34" t="s">
        <v>243</v>
      </c>
      <c r="C10" s="63">
        <v>39385</v>
      </c>
      <c r="D10" s="59" t="s">
        <v>18</v>
      </c>
      <c r="E10" s="35" t="s">
        <v>23</v>
      </c>
      <c r="F10" s="62" t="s">
        <v>244</v>
      </c>
      <c r="G10" s="42" t="s">
        <v>102</v>
      </c>
      <c r="H10" s="42" t="s">
        <v>103</v>
      </c>
      <c r="I10" s="42" t="s">
        <v>66</v>
      </c>
      <c r="J10" s="42" t="s">
        <v>95</v>
      </c>
      <c r="K10" s="42" t="s">
        <v>135</v>
      </c>
      <c r="L10" s="42" t="s">
        <v>119</v>
      </c>
      <c r="M10" s="42" t="s">
        <v>108</v>
      </c>
      <c r="N10" s="43" t="s">
        <v>68</v>
      </c>
      <c r="O10" s="43" t="s">
        <v>86</v>
      </c>
      <c r="P10" s="37">
        <v>11</v>
      </c>
    </row>
    <row r="11" spans="1:18" ht="20">
      <c r="A11" s="33">
        <v>9</v>
      </c>
      <c r="B11" s="34" t="s">
        <v>223</v>
      </c>
      <c r="C11" s="63">
        <v>39872</v>
      </c>
      <c r="D11" s="59" t="s">
        <v>18</v>
      </c>
      <c r="E11" s="35" t="s">
        <v>147</v>
      </c>
      <c r="F11" s="61" t="s">
        <v>196</v>
      </c>
      <c r="G11" s="42" t="s">
        <v>74</v>
      </c>
      <c r="H11" s="42" t="s">
        <v>89</v>
      </c>
      <c r="I11" s="42" t="s">
        <v>109</v>
      </c>
      <c r="J11" s="42" t="s">
        <v>164</v>
      </c>
      <c r="K11" s="42" t="s">
        <v>168</v>
      </c>
      <c r="L11" s="42" t="s">
        <v>148</v>
      </c>
      <c r="M11" s="42" t="s">
        <v>151</v>
      </c>
      <c r="N11" s="43" t="s">
        <v>107</v>
      </c>
      <c r="O11" s="43" t="s">
        <v>128</v>
      </c>
      <c r="P11" s="37">
        <v>10</v>
      </c>
    </row>
    <row r="12" spans="1:18" ht="20">
      <c r="A12" s="33">
        <v>10</v>
      </c>
      <c r="B12" s="34" t="s">
        <v>242</v>
      </c>
      <c r="C12" s="63">
        <v>38966</v>
      </c>
      <c r="D12" s="59" t="s">
        <v>10</v>
      </c>
      <c r="E12" s="35" t="s">
        <v>147</v>
      </c>
      <c r="F12" s="61" t="s">
        <v>196</v>
      </c>
      <c r="G12" s="42" t="s">
        <v>119</v>
      </c>
      <c r="H12" s="42" t="s">
        <v>124</v>
      </c>
      <c r="I12" s="42" t="s">
        <v>174</v>
      </c>
      <c r="J12" s="42" t="s">
        <v>129</v>
      </c>
      <c r="K12" s="42" t="s">
        <v>122</v>
      </c>
      <c r="L12" s="42" t="s">
        <v>130</v>
      </c>
      <c r="M12" s="42" t="s">
        <v>152</v>
      </c>
      <c r="N12" s="43" t="s">
        <v>102</v>
      </c>
      <c r="O12" s="43" t="s">
        <v>98</v>
      </c>
      <c r="P12" s="37">
        <v>10</v>
      </c>
    </row>
    <row r="13" spans="1:18" ht="20">
      <c r="A13" s="33">
        <v>11</v>
      </c>
      <c r="B13" s="34" t="s">
        <v>232</v>
      </c>
      <c r="C13" s="63">
        <v>38925</v>
      </c>
      <c r="D13" s="59" t="s">
        <v>40</v>
      </c>
      <c r="E13" s="35" t="s">
        <v>23</v>
      </c>
      <c r="F13" s="61" t="s">
        <v>233</v>
      </c>
      <c r="G13" s="42" t="s">
        <v>73</v>
      </c>
      <c r="H13" s="42" t="s">
        <v>178</v>
      </c>
      <c r="I13" s="42" t="s">
        <v>128</v>
      </c>
      <c r="J13" s="42" t="s">
        <v>66</v>
      </c>
      <c r="K13" s="42" t="s">
        <v>109</v>
      </c>
      <c r="L13" s="42" t="s">
        <v>67</v>
      </c>
      <c r="M13" s="42" t="s">
        <v>170</v>
      </c>
      <c r="N13" s="43" t="s">
        <v>82</v>
      </c>
      <c r="O13" s="43" t="s">
        <v>102</v>
      </c>
      <c r="P13" s="37">
        <v>10</v>
      </c>
    </row>
    <row r="14" spans="1:18" ht="20">
      <c r="A14" s="33">
        <v>12</v>
      </c>
      <c r="B14" s="34" t="s">
        <v>228</v>
      </c>
      <c r="C14" s="63">
        <v>38978</v>
      </c>
      <c r="D14" s="59" t="s">
        <v>47</v>
      </c>
      <c r="E14" s="35" t="s">
        <v>23</v>
      </c>
      <c r="F14" s="62" t="s">
        <v>229</v>
      </c>
      <c r="G14" s="42" t="s">
        <v>66</v>
      </c>
      <c r="H14" s="42" t="s">
        <v>86</v>
      </c>
      <c r="I14" s="42" t="s">
        <v>97</v>
      </c>
      <c r="J14" s="42" t="s">
        <v>160</v>
      </c>
      <c r="K14" s="42" t="s">
        <v>130</v>
      </c>
      <c r="L14" s="42" t="s">
        <v>73</v>
      </c>
      <c r="M14" s="42" t="s">
        <v>71</v>
      </c>
      <c r="N14" s="43" t="s">
        <v>165</v>
      </c>
      <c r="O14" s="43" t="s">
        <v>135</v>
      </c>
      <c r="P14" s="37">
        <v>9</v>
      </c>
    </row>
    <row r="15" spans="1:18" ht="20">
      <c r="A15" s="33">
        <v>13</v>
      </c>
      <c r="B15" s="34" t="s">
        <v>246</v>
      </c>
      <c r="C15" s="63">
        <v>39216</v>
      </c>
      <c r="D15" s="59" t="s">
        <v>47</v>
      </c>
      <c r="E15" s="35" t="s">
        <v>23</v>
      </c>
      <c r="F15" s="62" t="s">
        <v>247</v>
      </c>
      <c r="G15" s="42" t="s">
        <v>86</v>
      </c>
      <c r="H15" s="42" t="s">
        <v>107</v>
      </c>
      <c r="I15" s="42" t="s">
        <v>119</v>
      </c>
      <c r="J15" s="42" t="s">
        <v>133</v>
      </c>
      <c r="K15" s="42" t="s">
        <v>113</v>
      </c>
      <c r="L15" s="42" t="s">
        <v>124</v>
      </c>
      <c r="M15" s="42" t="s">
        <v>74</v>
      </c>
      <c r="N15" s="43" t="s">
        <v>174</v>
      </c>
      <c r="O15" s="43" t="s">
        <v>109</v>
      </c>
      <c r="P15" s="37">
        <v>9</v>
      </c>
    </row>
    <row r="16" spans="1:18" ht="20">
      <c r="A16" s="33">
        <v>14</v>
      </c>
      <c r="B16" s="34" t="s">
        <v>245</v>
      </c>
      <c r="C16" s="63">
        <v>38952</v>
      </c>
      <c r="D16" s="59" t="s">
        <v>18</v>
      </c>
      <c r="E16" s="35" t="s">
        <v>147</v>
      </c>
      <c r="F16" s="61" t="s">
        <v>196</v>
      </c>
      <c r="G16" s="42" t="s">
        <v>152</v>
      </c>
      <c r="H16" s="42" t="s">
        <v>74</v>
      </c>
      <c r="I16" s="42" t="s">
        <v>115</v>
      </c>
      <c r="J16" s="42" t="s">
        <v>174</v>
      </c>
      <c r="K16" s="42" t="s">
        <v>177</v>
      </c>
      <c r="L16" s="42" t="s">
        <v>113</v>
      </c>
      <c r="M16" s="42" t="s">
        <v>130</v>
      </c>
      <c r="N16" s="43" t="s">
        <v>129</v>
      </c>
      <c r="O16" s="43" t="s">
        <v>106</v>
      </c>
      <c r="P16" s="37">
        <v>9</v>
      </c>
    </row>
    <row r="17" spans="1:16" ht="20">
      <c r="A17" s="33">
        <v>15</v>
      </c>
      <c r="B17" s="34" t="s">
        <v>248</v>
      </c>
      <c r="C17" s="63">
        <v>38964</v>
      </c>
      <c r="D17" s="59" t="s">
        <v>22</v>
      </c>
      <c r="E17" s="35" t="s">
        <v>23</v>
      </c>
      <c r="F17" s="61" t="s">
        <v>51</v>
      </c>
      <c r="G17" s="42" t="s">
        <v>160</v>
      </c>
      <c r="H17" s="42" t="s">
        <v>87</v>
      </c>
      <c r="I17" s="42" t="s">
        <v>168</v>
      </c>
      <c r="J17" s="42" t="s">
        <v>118</v>
      </c>
      <c r="K17" s="42" t="s">
        <v>94</v>
      </c>
      <c r="L17" s="42" t="s">
        <v>126</v>
      </c>
      <c r="M17" s="42" t="s">
        <v>97</v>
      </c>
      <c r="N17" s="43" t="s">
        <v>119</v>
      </c>
      <c r="O17" s="43" t="s">
        <v>144</v>
      </c>
      <c r="P17" s="37">
        <v>9</v>
      </c>
    </row>
    <row r="18" spans="1:16" ht="20">
      <c r="A18" s="33">
        <v>16</v>
      </c>
      <c r="B18" s="34" t="s">
        <v>238</v>
      </c>
      <c r="C18" s="63">
        <v>39398</v>
      </c>
      <c r="D18" s="59" t="s">
        <v>239</v>
      </c>
      <c r="E18" s="35" t="s">
        <v>23</v>
      </c>
      <c r="F18" s="61" t="s">
        <v>240</v>
      </c>
      <c r="G18" s="42" t="s">
        <v>168</v>
      </c>
      <c r="H18" s="42" t="s">
        <v>192</v>
      </c>
      <c r="I18" s="42" t="s">
        <v>102</v>
      </c>
      <c r="J18" s="42" t="s">
        <v>107</v>
      </c>
      <c r="K18" s="42" t="s">
        <v>174</v>
      </c>
      <c r="L18" s="42" t="s">
        <v>97</v>
      </c>
      <c r="M18" s="42" t="s">
        <v>160</v>
      </c>
      <c r="N18" s="43" t="s">
        <v>66</v>
      </c>
      <c r="O18" s="43" t="s">
        <v>103</v>
      </c>
      <c r="P18" s="37">
        <v>9</v>
      </c>
    </row>
    <row r="19" spans="1:16" ht="20">
      <c r="A19" s="33">
        <v>17</v>
      </c>
      <c r="B19" s="34" t="s">
        <v>249</v>
      </c>
      <c r="C19" s="63">
        <v>39079</v>
      </c>
      <c r="D19" s="59" t="s">
        <v>37</v>
      </c>
      <c r="E19" s="35" t="s">
        <v>147</v>
      </c>
      <c r="F19" s="61" t="s">
        <v>196</v>
      </c>
      <c r="G19" s="42" t="s">
        <v>109</v>
      </c>
      <c r="H19" s="42" t="s">
        <v>126</v>
      </c>
      <c r="I19" s="42" t="s">
        <v>134</v>
      </c>
      <c r="J19" s="42" t="s">
        <v>88</v>
      </c>
      <c r="K19" s="42" t="s">
        <v>183</v>
      </c>
      <c r="L19" s="42" t="s">
        <v>145</v>
      </c>
      <c r="M19" s="42" t="s">
        <v>267</v>
      </c>
      <c r="N19" s="43" t="s">
        <v>122</v>
      </c>
      <c r="O19" s="43" t="s">
        <v>152</v>
      </c>
      <c r="P19" s="37">
        <v>9</v>
      </c>
    </row>
    <row r="20" spans="1:16" ht="20">
      <c r="A20" s="33">
        <v>18</v>
      </c>
      <c r="B20" s="34" t="s">
        <v>252</v>
      </c>
      <c r="C20" s="63">
        <v>38919</v>
      </c>
      <c r="D20" s="59" t="s">
        <v>14</v>
      </c>
      <c r="E20" s="35" t="s">
        <v>23</v>
      </c>
      <c r="F20" s="62" t="s">
        <v>51</v>
      </c>
      <c r="G20" s="42" t="s">
        <v>107</v>
      </c>
      <c r="H20" s="42" t="s">
        <v>106</v>
      </c>
      <c r="I20" s="42" t="s">
        <v>86</v>
      </c>
      <c r="J20" s="42" t="s">
        <v>135</v>
      </c>
      <c r="K20" s="42" t="s">
        <v>170</v>
      </c>
      <c r="L20" s="42" t="s">
        <v>178</v>
      </c>
      <c r="M20" s="42" t="s">
        <v>114</v>
      </c>
      <c r="N20" s="43" t="s">
        <v>267</v>
      </c>
      <c r="O20" s="43" t="s">
        <v>66</v>
      </c>
      <c r="P20" s="37">
        <v>9</v>
      </c>
    </row>
    <row r="21" spans="1:16" ht="20">
      <c r="A21" s="33">
        <v>19</v>
      </c>
      <c r="B21" s="34" t="s">
        <v>237</v>
      </c>
      <c r="C21" s="63">
        <v>38428</v>
      </c>
      <c r="D21" s="59" t="s">
        <v>18</v>
      </c>
      <c r="E21" s="35" t="s">
        <v>23</v>
      </c>
      <c r="F21" s="61" t="s">
        <v>51</v>
      </c>
      <c r="G21" s="42" t="s">
        <v>177</v>
      </c>
      <c r="H21" s="42" t="s">
        <v>82</v>
      </c>
      <c r="I21" s="42" t="s">
        <v>170</v>
      </c>
      <c r="J21" s="42" t="s">
        <v>106</v>
      </c>
      <c r="K21" s="42" t="s">
        <v>67</v>
      </c>
      <c r="L21" s="42" t="s">
        <v>133</v>
      </c>
      <c r="M21" s="42" t="s">
        <v>168</v>
      </c>
      <c r="N21" s="43" t="s">
        <v>192</v>
      </c>
      <c r="O21" s="43" t="s">
        <v>267</v>
      </c>
      <c r="P21" s="37">
        <v>8</v>
      </c>
    </row>
    <row r="22" spans="1:16" ht="20">
      <c r="A22" s="33">
        <v>20</v>
      </c>
      <c r="B22" s="34" t="s">
        <v>241</v>
      </c>
      <c r="C22" s="63">
        <v>38738</v>
      </c>
      <c r="D22" s="59" t="s">
        <v>18</v>
      </c>
      <c r="E22" s="35" t="s">
        <v>147</v>
      </c>
      <c r="F22" s="61" t="s">
        <v>196</v>
      </c>
      <c r="G22" s="42" t="s">
        <v>124</v>
      </c>
      <c r="H22" s="42" t="s">
        <v>135</v>
      </c>
      <c r="I22" s="42" t="s">
        <v>145</v>
      </c>
      <c r="J22" s="42" t="s">
        <v>267</v>
      </c>
      <c r="K22" s="42" t="s">
        <v>152</v>
      </c>
      <c r="L22" s="42" t="s">
        <v>107</v>
      </c>
      <c r="M22" s="42" t="s">
        <v>134</v>
      </c>
      <c r="N22" s="43" t="s">
        <v>106</v>
      </c>
      <c r="O22" s="43" t="s">
        <v>118</v>
      </c>
      <c r="P22" s="37">
        <v>8</v>
      </c>
    </row>
    <row r="23" spans="1:16" ht="20">
      <c r="A23" s="33">
        <v>21</v>
      </c>
      <c r="B23" s="34" t="s">
        <v>272</v>
      </c>
      <c r="C23" s="63">
        <v>38839</v>
      </c>
      <c r="D23" s="59" t="s">
        <v>185</v>
      </c>
      <c r="E23" s="35" t="s">
        <v>147</v>
      </c>
      <c r="F23" s="61" t="s">
        <v>196</v>
      </c>
      <c r="G23" s="42" t="s">
        <v>115</v>
      </c>
      <c r="H23" s="42" t="s">
        <v>183</v>
      </c>
      <c r="I23" s="42" t="s">
        <v>144</v>
      </c>
      <c r="J23" s="42" t="s">
        <v>126</v>
      </c>
      <c r="K23" s="42" t="s">
        <v>123</v>
      </c>
      <c r="L23" s="42" t="s">
        <v>267</v>
      </c>
      <c r="M23" s="42" t="s">
        <v>94</v>
      </c>
      <c r="N23" s="43" t="s">
        <v>145</v>
      </c>
      <c r="O23" s="43" t="s">
        <v>107</v>
      </c>
      <c r="P23" s="37">
        <v>8</v>
      </c>
    </row>
    <row r="24" spans="1:16" ht="20">
      <c r="A24" s="33">
        <v>22</v>
      </c>
      <c r="B24" s="34" t="s">
        <v>250</v>
      </c>
      <c r="C24" s="63">
        <v>38521</v>
      </c>
      <c r="D24" s="59" t="s">
        <v>10</v>
      </c>
      <c r="E24" s="35" t="s">
        <v>195</v>
      </c>
      <c r="F24" s="61" t="s">
        <v>251</v>
      </c>
      <c r="G24" s="42" t="s">
        <v>133</v>
      </c>
      <c r="H24" s="42" t="s">
        <v>144</v>
      </c>
      <c r="I24" s="42" t="s">
        <v>159</v>
      </c>
      <c r="J24" s="42" t="s">
        <v>134</v>
      </c>
      <c r="K24" s="42" t="s">
        <v>267</v>
      </c>
      <c r="L24" s="42" t="s">
        <v>152</v>
      </c>
      <c r="M24" s="42" t="s">
        <v>106</v>
      </c>
      <c r="N24" s="43" t="s">
        <v>177</v>
      </c>
      <c r="O24" s="43" t="s">
        <v>145</v>
      </c>
      <c r="P24" s="37">
        <v>7</v>
      </c>
    </row>
    <row r="25" spans="1:16" ht="20">
      <c r="A25" s="33">
        <v>23</v>
      </c>
      <c r="B25" s="34" t="s">
        <v>273</v>
      </c>
      <c r="C25" s="63">
        <v>39728</v>
      </c>
      <c r="D25" s="59" t="s">
        <v>10</v>
      </c>
      <c r="E25" s="35" t="s">
        <v>195</v>
      </c>
      <c r="F25" s="61" t="s">
        <v>251</v>
      </c>
      <c r="G25" s="42" t="s">
        <v>148</v>
      </c>
      <c r="H25" s="42" t="s">
        <v>267</v>
      </c>
      <c r="I25" s="42" t="s">
        <v>133</v>
      </c>
      <c r="J25" s="42" t="s">
        <v>145</v>
      </c>
      <c r="K25" s="42" t="s">
        <v>134</v>
      </c>
      <c r="L25" s="42" t="s">
        <v>106</v>
      </c>
      <c r="M25" s="42" t="s">
        <v>107</v>
      </c>
      <c r="N25" s="43" t="s">
        <v>159</v>
      </c>
      <c r="O25" s="43" t="s">
        <v>182</v>
      </c>
      <c r="P25" s="37">
        <v>7</v>
      </c>
    </row>
    <row r="26" spans="1:16" ht="20">
      <c r="A26" s="33">
        <v>24</v>
      </c>
      <c r="B26" s="34" t="s">
        <v>253</v>
      </c>
      <c r="C26" s="63">
        <v>39646</v>
      </c>
      <c r="D26" s="59" t="s">
        <v>50</v>
      </c>
      <c r="E26" s="35" t="s">
        <v>195</v>
      </c>
      <c r="F26" s="61" t="s">
        <v>251</v>
      </c>
      <c r="G26" s="42" t="s">
        <v>267</v>
      </c>
      <c r="H26" s="42" t="s">
        <v>182</v>
      </c>
      <c r="I26" s="42" t="s">
        <v>135</v>
      </c>
      <c r="J26" s="42" t="s">
        <v>183</v>
      </c>
      <c r="K26" s="42" t="s">
        <v>107</v>
      </c>
      <c r="L26" s="42" t="s">
        <v>200</v>
      </c>
      <c r="M26" s="42" t="s">
        <v>156</v>
      </c>
      <c r="N26" s="43" t="s">
        <v>193</v>
      </c>
      <c r="O26" s="43" t="s">
        <v>178</v>
      </c>
      <c r="P26" s="37">
        <v>4</v>
      </c>
    </row>
    <row r="27" spans="1:16" ht="20">
      <c r="A27" s="33">
        <v>25</v>
      </c>
      <c r="B27" s="34" t="s">
        <v>274</v>
      </c>
      <c r="C27" s="63">
        <v>39658</v>
      </c>
      <c r="D27" s="59" t="s">
        <v>40</v>
      </c>
      <c r="E27" s="35" t="s">
        <v>195</v>
      </c>
      <c r="F27" s="61" t="s">
        <v>251</v>
      </c>
      <c r="G27" s="42" t="s">
        <v>182</v>
      </c>
      <c r="H27" s="42" t="s">
        <v>170</v>
      </c>
      <c r="I27" s="42" t="s">
        <v>267</v>
      </c>
      <c r="J27" s="42" t="s">
        <v>159</v>
      </c>
      <c r="K27" s="42" t="s">
        <v>202</v>
      </c>
      <c r="L27" s="42" t="s">
        <v>193</v>
      </c>
      <c r="M27" s="42" t="s">
        <v>200</v>
      </c>
      <c r="N27" s="43" t="s">
        <v>118</v>
      </c>
      <c r="O27" s="43" t="s">
        <v>157</v>
      </c>
      <c r="P27" s="37">
        <v>2</v>
      </c>
    </row>
    <row r="28" spans="1:16" ht="18">
      <c r="D28" s="177" t="s">
        <v>217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>
      <c r="O29" s="9"/>
    </row>
  </sheetData>
  <mergeCells count="2">
    <mergeCell ref="A1:N1"/>
    <mergeCell ref="D28:P28"/>
  </mergeCells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showRowColHeaders="0" showRuler="0" view="pageLayout" zoomScale="50" zoomScaleNormal="100" zoomScalePageLayoutView="50" workbookViewId="0">
      <selection activeCell="E1" sqref="E1"/>
    </sheetView>
  </sheetViews>
  <sheetFormatPr defaultColWidth="8.7265625" defaultRowHeight="14.5"/>
  <cols>
    <col min="1" max="1" width="3.453125" style="10" customWidth="1"/>
    <col min="2" max="2" width="16.08984375" style="73" customWidth="1"/>
    <col min="3" max="3" width="15.54296875" style="45" customWidth="1"/>
    <col min="4" max="4" width="3" style="45" customWidth="1"/>
    <col min="5" max="5" width="15.54296875" style="45" customWidth="1"/>
    <col min="6" max="6" width="3" style="45" customWidth="1"/>
    <col min="7" max="7" width="15.54296875" style="45" customWidth="1"/>
    <col min="8" max="8" width="3" style="45" customWidth="1"/>
    <col min="9" max="9" width="15.54296875" style="74" customWidth="1"/>
    <col min="10" max="10" width="3" style="45" customWidth="1"/>
    <col min="11" max="11" width="15.54296875" style="75" customWidth="1"/>
    <col min="12" max="12" width="3" style="45" customWidth="1"/>
    <col min="13" max="13" width="15.54296875" style="74" customWidth="1"/>
    <col min="14" max="14" width="3" style="45" customWidth="1"/>
    <col min="15" max="15" width="3.453125" style="45" customWidth="1"/>
    <col min="16" max="16" width="4" style="45" customWidth="1"/>
    <col min="17" max="17" width="4.54296875" style="9" customWidth="1"/>
  </cols>
  <sheetData>
    <row r="1" spans="1:17" ht="15" thickBot="1"/>
    <row r="2" spans="1:17" s="97" customFormat="1" ht="25.5" customHeight="1" thickBot="1">
      <c r="A2" s="90" t="s">
        <v>275</v>
      </c>
      <c r="B2" s="91" t="s">
        <v>276</v>
      </c>
      <c r="C2" s="92" t="s">
        <v>277</v>
      </c>
      <c r="D2" s="93" t="s">
        <v>278</v>
      </c>
      <c r="E2" s="92" t="s">
        <v>277</v>
      </c>
      <c r="F2" s="93" t="s">
        <v>278</v>
      </c>
      <c r="G2" s="92" t="s">
        <v>277</v>
      </c>
      <c r="H2" s="93" t="s">
        <v>278</v>
      </c>
      <c r="I2" s="92" t="s">
        <v>277</v>
      </c>
      <c r="J2" s="93" t="s">
        <v>278</v>
      </c>
      <c r="K2" s="92" t="s">
        <v>277</v>
      </c>
      <c r="L2" s="93" t="s">
        <v>278</v>
      </c>
      <c r="M2" s="92" t="s">
        <v>277</v>
      </c>
      <c r="N2" s="93" t="s">
        <v>278</v>
      </c>
      <c r="O2" s="94" t="s">
        <v>279</v>
      </c>
      <c r="P2" s="95"/>
      <c r="Q2" s="96" t="s">
        <v>2</v>
      </c>
    </row>
    <row r="3" spans="1:17" s="97" customFormat="1" ht="19.75" customHeight="1">
      <c r="A3" s="98" t="s">
        <v>280</v>
      </c>
      <c r="B3" s="99" t="s">
        <v>37</v>
      </c>
      <c r="C3" s="119" t="s">
        <v>36</v>
      </c>
      <c r="D3" s="100">
        <f>IF(ISBLANK(C3),0,+SUMIF([1]U16M!$B$2:$B$10,C3,[1]U16M!$O$2:$O$10))</f>
        <v>30</v>
      </c>
      <c r="E3" s="119"/>
      <c r="F3" s="100">
        <f>IF(ISBLANK(E3),0,+SUMIF([1]U16W!$B$2:$B$12,E3,[1]U16W!$O$2:$O$12))</f>
        <v>0</v>
      </c>
      <c r="G3" s="119" t="s">
        <v>213</v>
      </c>
      <c r="H3" s="100">
        <f>IF(ISBLANK(G3),0,+SUMIF([1]U13M!$B$2:$B$35,G3,[1]U13M!$O$2:$O$35))</f>
        <v>1</v>
      </c>
      <c r="I3" s="123" t="s">
        <v>230</v>
      </c>
      <c r="J3" s="100">
        <f>IF(ISBLANK(I3),0,+SUMIF([1]U13W!$B$2:$B$25,I3,[1]U13W!$O$2:$O$25))</f>
        <v>8</v>
      </c>
      <c r="K3" s="122" t="s">
        <v>281</v>
      </c>
      <c r="L3" s="100">
        <f>IF(ISBLANK(K3),0,+SUMIF([1]U08M!$B$2:$B$18,K3,[1]U08M!$O$2:$O$18))</f>
        <v>8</v>
      </c>
      <c r="M3" s="119" t="s">
        <v>282</v>
      </c>
      <c r="N3" s="101">
        <f>IF(ISBLANK(M3),0,+SUMIF([1]U08W!$B$2:$B$12,M3,[1]U08W!$O$2:$O$12))</f>
        <v>40</v>
      </c>
      <c r="O3" s="102">
        <f>D3+F3+H3+J3+L3+N3</f>
        <v>87</v>
      </c>
      <c r="P3" s="103">
        <f>SUM(O3:O4)</f>
        <v>101</v>
      </c>
      <c r="Q3" s="104"/>
    </row>
    <row r="4" spans="1:17" s="97" customFormat="1" ht="19.75" customHeight="1" thickBot="1">
      <c r="A4" s="105"/>
      <c r="B4" s="106"/>
      <c r="C4" s="120"/>
      <c r="D4" s="107">
        <f>IF(ISBLANK(C4),0,+SUMIF([1]U16M!$B$2:$B$10,C4,[1]U16M!$O$2:$O$10))</f>
        <v>0</v>
      </c>
      <c r="E4" s="120"/>
      <c r="F4" s="107">
        <f>IF(ISBLANK(E4),0,+SUMIF([1]U16W!$B$2:$B$12,E4,[1]U16W!$O$2:$O$12))</f>
        <v>0</v>
      </c>
      <c r="G4" s="120"/>
      <c r="H4" s="107">
        <f>IF(ISBLANK(G4),0,+SUMIF([1]U13M!$B$2:$B$35,G4,[1]U13M!$O$2:$O$35))</f>
        <v>0</v>
      </c>
      <c r="I4" s="120" t="s">
        <v>249</v>
      </c>
      <c r="J4" s="107">
        <f>IF(ISBLANK(I4),0,+SUMIF([1]U13W!$B$2:$B$25,I4,[1]U13W!$O$2:$O$25))</f>
        <v>1</v>
      </c>
      <c r="K4" s="124" t="s">
        <v>283</v>
      </c>
      <c r="L4" s="107">
        <f>IF(ISBLANK(K4),0,+SUMIF([1]U08M!$B$2:$B$18,K4,[1]U08M!$O$2:$O$18))</f>
        <v>7</v>
      </c>
      <c r="M4" s="120" t="s">
        <v>284</v>
      </c>
      <c r="N4" s="108">
        <f>IF(ISBLANK(M4),0,+SUMIF([1]U08W!$B$2:$B$12,M4,[1]U08W!$O$2:$O$12))</f>
        <v>6</v>
      </c>
      <c r="O4" s="109">
        <f t="shared" ref="O4:O32" si="0">D4+F4+H4+J4+L4+N4</f>
        <v>14</v>
      </c>
      <c r="P4" s="110"/>
      <c r="Q4" s="111"/>
    </row>
    <row r="5" spans="1:17" s="97" customFormat="1" ht="19.75" customHeight="1" thickBot="1">
      <c r="A5" s="98" t="s">
        <v>285</v>
      </c>
      <c r="B5" s="99" t="s">
        <v>180</v>
      </c>
      <c r="C5" s="119"/>
      <c r="D5" s="100">
        <f>IF(ISBLANK(C5),0,+SUMIF([1]U16M!$B$2:$B$10,C5,[1]U16M!$O$2:$O$10))</f>
        <v>0</v>
      </c>
      <c r="E5" s="119"/>
      <c r="F5" s="100">
        <f>IF(ISBLANK(E5),0,+SUMIF([1]U16W!$B$2:$B$12,E5,[1]U16W!$O$2:$O$12))</f>
        <v>0</v>
      </c>
      <c r="G5" s="119" t="s">
        <v>179</v>
      </c>
      <c r="H5" s="100">
        <f>IF(ISBLANK(G5),0,+SUMIF([1]U13M!$B$2:$B$35,G5,[1]U13M!$O$2:$O$35))</f>
        <v>1</v>
      </c>
      <c r="I5" s="119"/>
      <c r="J5" s="100">
        <f>IF(ISBLANK(I5),0,+SUMIF([1]U13W!$B$2:$B$25,I5,[1]U13W!$O$2:$O$25))</f>
        <v>0</v>
      </c>
      <c r="K5" s="122"/>
      <c r="L5" s="100">
        <f>IF(ISBLANK(K5),0,+SUMIF([1]U08M!$B$2:$B$18,K5,[1]U08M!$O$2:$O$18))</f>
        <v>0</v>
      </c>
      <c r="M5" s="119"/>
      <c r="N5" s="101">
        <f>IF(ISBLANK(M5),0,+SUMIF([1]U08W!$B$2:$B$12,M5,[1]U08W!$O$2:$O$12))</f>
        <v>0</v>
      </c>
      <c r="O5" s="102">
        <f t="shared" si="0"/>
        <v>1</v>
      </c>
      <c r="P5" s="103">
        <f>SUM(O5:O5)</f>
        <v>1</v>
      </c>
      <c r="Q5" s="104"/>
    </row>
    <row r="6" spans="1:17" s="97" customFormat="1" ht="19.75" customHeight="1">
      <c r="A6" s="98" t="s">
        <v>286</v>
      </c>
      <c r="B6" s="99" t="s">
        <v>14</v>
      </c>
      <c r="C6" s="119" t="s">
        <v>287</v>
      </c>
      <c r="D6" s="100">
        <f>IF(ISBLANK(C6),0,+SUMIF([1]U16M!$B$2:$B$10,C6,[1]U16M!$O$2:$O$10))</f>
        <v>50</v>
      </c>
      <c r="E6" s="119" t="s">
        <v>13</v>
      </c>
      <c r="F6" s="100">
        <f>IF(ISBLANK(E6),0,+SUMIF([1]U16W!$B$2:$B$12,E6,[1]U16W!$O$2:$O$12))</f>
        <v>50</v>
      </c>
      <c r="G6" s="119" t="s">
        <v>64</v>
      </c>
      <c r="H6" s="100">
        <f>IF(ISBLANK(G6),0,+SUMIF([1]U13M!$B$2:$B$35,G6,[1]U13M!$O$2:$O$35))</f>
        <v>70</v>
      </c>
      <c r="I6" s="119" t="s">
        <v>252</v>
      </c>
      <c r="J6" s="100">
        <f>IF(ISBLANK(I6),0,+SUMIF([1]U13W!$B$2:$B$25,I6,[1]U13W!$O$2:$O$25))</f>
        <v>1</v>
      </c>
      <c r="K6" s="122" t="s">
        <v>288</v>
      </c>
      <c r="L6" s="100">
        <f>IF(ISBLANK(K6),0,+SUMIF([1]U08M!$B$2:$B$18,K6,[1]U08M!$O$2:$O$18))</f>
        <v>20</v>
      </c>
      <c r="M6" s="123" t="s">
        <v>289</v>
      </c>
      <c r="N6" s="101">
        <f>IF(ISBLANK(M6),0,+SUMIF([1]U08W!$B$2:$B$12,M6,[1]U08W!$O$2:$O$12))</f>
        <v>10</v>
      </c>
      <c r="O6" s="102">
        <f t="shared" si="0"/>
        <v>201</v>
      </c>
      <c r="P6" s="103">
        <f>SUM(O6:O8)</f>
        <v>386</v>
      </c>
      <c r="Q6" s="104"/>
    </row>
    <row r="7" spans="1:17" s="97" customFormat="1" ht="19.75" customHeight="1">
      <c r="A7" s="105"/>
      <c r="B7" s="106"/>
      <c r="C7" s="120" t="s">
        <v>28</v>
      </c>
      <c r="D7" s="107">
        <f>IF(ISBLANK(C7),0,+SUMIF([1]U16M!$B$2:$B$10,C7,[1]U16M!$O$2:$O$10))</f>
        <v>70</v>
      </c>
      <c r="E7" s="120" t="s">
        <v>16</v>
      </c>
      <c r="F7" s="107">
        <f>IF(ISBLANK(E7),0,+SUMIF([1]U16W!$B$2:$B$12,E7,[1]U16W!$O$2:$O$12))</f>
        <v>40</v>
      </c>
      <c r="G7" s="120" t="s">
        <v>75</v>
      </c>
      <c r="H7" s="107">
        <f>IF(ISBLANK(G7),0,+SUMIF([1]U13M!$B$2:$B$35,G7,[1]U13M!$O$2:$O$35))</f>
        <v>50</v>
      </c>
      <c r="I7" s="120"/>
      <c r="J7" s="107">
        <f>IF(ISBLANK(I7),0,+SUMIF([1]U13W!$B$2:$B$25,I7,[1]U13W!$O$2:$O$25))</f>
        <v>0</v>
      </c>
      <c r="K7" s="124"/>
      <c r="L7" s="107">
        <f>IF(ISBLANK(K7),0,+SUMIF([1]U08M!$B$2:$B$18,K7,[1]U08M!$O$2:$O$18))</f>
        <v>0</v>
      </c>
      <c r="M7" s="126" t="s">
        <v>290</v>
      </c>
      <c r="N7" s="108">
        <f>IF(ISBLANK(M7),0,+SUMIF([1]U08W!$B$2:$B$12,M7,[1]U08W!$O$2:$O$12))</f>
        <v>9</v>
      </c>
      <c r="O7" s="109">
        <f t="shared" si="0"/>
        <v>169</v>
      </c>
      <c r="P7" s="110"/>
      <c r="Q7" s="111"/>
    </row>
    <row r="8" spans="1:17" s="97" customFormat="1" ht="19.75" customHeight="1" thickBot="1">
      <c r="A8" s="112"/>
      <c r="B8" s="113"/>
      <c r="C8" s="121"/>
      <c r="D8" s="114">
        <f>IF(ISBLANK(C8),0,+SUMIF([1]U16M!$B$2:$B$10,C8,[1]U16M!$O$2:$O$10))</f>
        <v>0</v>
      </c>
      <c r="E8" s="121"/>
      <c r="F8" s="114">
        <f>IF(ISBLANK(E8),0,+SUMIF([1]U16W!$B$2:$B$12,E8,[1]U16W!$O$2:$O$12))</f>
        <v>0</v>
      </c>
      <c r="G8" s="121" t="s">
        <v>110</v>
      </c>
      <c r="H8" s="114">
        <f>IF(ISBLANK(G8),0,+SUMIF([1]U13M!$B$2:$B$35,G8,[1]U13M!$O$2:$O$35))</f>
        <v>9</v>
      </c>
      <c r="I8" s="121"/>
      <c r="J8" s="114">
        <f>IF(ISBLANK(I8),0,+SUMIF([1]U13W!$B$2:$B$25,I8,[1]U13W!$O$2:$O$25))</f>
        <v>0</v>
      </c>
      <c r="K8" s="125"/>
      <c r="L8" s="114">
        <f>IF(ISBLANK(K8),0,+SUMIF([1]U08M!$B$2:$B$18,K8,[1]U08M!$O$2:$O$18))</f>
        <v>0</v>
      </c>
      <c r="M8" s="121" t="s">
        <v>291</v>
      </c>
      <c r="N8" s="115">
        <f>IF(ISBLANK(M8),0,+SUMIF([1]U08W!$B$2:$B$12,M8,[1]U08W!$O$2:$O$12))</f>
        <v>7</v>
      </c>
      <c r="O8" s="116">
        <f t="shared" si="0"/>
        <v>16</v>
      </c>
      <c r="P8" s="117"/>
      <c r="Q8" s="118"/>
    </row>
    <row r="9" spans="1:17" ht="19.75" customHeight="1" thickBot="1">
      <c r="A9" s="67" t="s">
        <v>292</v>
      </c>
      <c r="B9" s="76" t="s">
        <v>100</v>
      </c>
      <c r="C9" s="119"/>
      <c r="D9" s="77">
        <f>IF(ISBLANK(C9),0,+SUMIF([1]U16M!$B$2:$B$10,C9,[1]U16M!$O$2:$O$10))</f>
        <v>0</v>
      </c>
      <c r="E9" s="119"/>
      <c r="F9" s="77">
        <f>IF(ISBLANK(E9),0,+SUMIF([1]U16W!$B$2:$B$12,E9,[1]U16W!$O$2:$O$12))</f>
        <v>0</v>
      </c>
      <c r="G9" s="119" t="s">
        <v>99</v>
      </c>
      <c r="H9" s="77">
        <f>IF(ISBLANK(G9),0,+SUMIF([1]U13M!$B$2:$B$35,G9,[1]U13M!$O$2:$O$35))</f>
        <v>20</v>
      </c>
      <c r="I9" s="119" t="s">
        <v>227</v>
      </c>
      <c r="J9" s="77">
        <f>IF(ISBLANK(I9),0,+SUMIF([1]U13W!$B$2:$B$25,I9,[1]U13W!$O$2:$O$25))</f>
        <v>10</v>
      </c>
      <c r="K9" s="122"/>
      <c r="L9" s="77">
        <f>IF(ISBLANK(K9),0,+SUMIF([1]U08M!$B$2:$B$18,K9,[1]U08M!$O$2:$O$18))</f>
        <v>0</v>
      </c>
      <c r="M9" s="119"/>
      <c r="N9" s="78">
        <f>IF(ISBLANK(M9),0,+SUMIF([1]U08W!$B$2:$B$12,M9,[1]U08W!$O$2:$O$12))</f>
        <v>0</v>
      </c>
      <c r="O9" s="79">
        <f t="shared" si="0"/>
        <v>30</v>
      </c>
      <c r="P9" s="80">
        <f>SUM(O9:O9)</f>
        <v>30</v>
      </c>
      <c r="Q9" s="68"/>
    </row>
    <row r="10" spans="1:17" ht="19.75" customHeight="1">
      <c r="A10" s="67" t="s">
        <v>293</v>
      </c>
      <c r="B10" s="76" t="s">
        <v>22</v>
      </c>
      <c r="C10" s="119" t="s">
        <v>44</v>
      </c>
      <c r="D10" s="77">
        <f>IF(ISBLANK(C10),0,+SUMIF([1]U16M!$B$2:$B$10,C10,[1]U16M!$O$2:$O$10))</f>
        <v>9</v>
      </c>
      <c r="E10" s="119" t="s">
        <v>21</v>
      </c>
      <c r="F10" s="77">
        <f>IF(ISBLANK(E10),0,+SUMIF([1]U16W!$B$2:$B$12,E10,[1]U16W!$O$2:$O$12))</f>
        <v>9</v>
      </c>
      <c r="G10" s="119" t="s">
        <v>131</v>
      </c>
      <c r="H10" s="77">
        <f>IF(ISBLANK(G10),0,+SUMIF([1]U13M!$B$2:$B$35,G10,[1]U13M!$O$2:$O$35))</f>
        <v>5</v>
      </c>
      <c r="I10" s="119" t="s">
        <v>248</v>
      </c>
      <c r="J10" s="77">
        <f>IF(ISBLANK(I10),0,+SUMIF([1]U13W!$B$2:$B$25,I10,[1]U13W!$O$2:$O$25))</f>
        <v>1</v>
      </c>
      <c r="K10" s="122" t="s">
        <v>294</v>
      </c>
      <c r="L10" s="77">
        <f>IF(ISBLANK(K10),0,+SUMIF([1]U08M!$B$2:$B$18,K10,[1]U08M!$O$2:$O$18))</f>
        <v>6</v>
      </c>
      <c r="M10" s="119" t="s">
        <v>295</v>
      </c>
      <c r="N10" s="78">
        <f>IF(ISBLANK(M10),0,+SUMIF([1]U08W!$B$2:$B$12,M10,[1]U08W!$O$2:$O$12))</f>
        <v>20</v>
      </c>
      <c r="O10" s="79">
        <f t="shared" si="0"/>
        <v>50</v>
      </c>
      <c r="P10" s="80">
        <f>SUM(O10:O12)</f>
        <v>62</v>
      </c>
      <c r="Q10" s="68"/>
    </row>
    <row r="11" spans="1:17" ht="19.75" customHeight="1">
      <c r="A11" s="69"/>
      <c r="B11" s="81"/>
      <c r="C11" s="120"/>
      <c r="D11" s="82">
        <f>IF(ISBLANK(C11),0,+SUMIF([1]U16M!$B$2:$B$10,C11,[1]U16M!$O$2:$O$10))</f>
        <v>0</v>
      </c>
      <c r="E11" s="120"/>
      <c r="F11" s="82">
        <f>IF(ISBLANK(E11),0,+SUMIF([1]U16W!$B$2:$B$12,E11,[1]U16W!$O$2:$O$12))</f>
        <v>0</v>
      </c>
      <c r="G11" s="120" t="s">
        <v>141</v>
      </c>
      <c r="H11" s="82">
        <f>IF(ISBLANK(G11),0,+SUMIF([1]U13M!$B$2:$B$35,G11,[1]U13M!$O$2:$O$35))</f>
        <v>3</v>
      </c>
      <c r="I11" s="120" t="s">
        <v>234</v>
      </c>
      <c r="J11" s="82">
        <f>IF(ISBLANK(I11),0,+SUMIF([1]U13W!$B$2:$B$25,I11,[1]U13W!$O$2:$O$25))</f>
        <v>6</v>
      </c>
      <c r="K11" s="124" t="s">
        <v>296</v>
      </c>
      <c r="L11" s="82">
        <f>IF(ISBLANK(K11),0,+SUMIF([1]U08M!$B$2:$B$18,K11,[1]U08M!$O$2:$O$18))</f>
        <v>1</v>
      </c>
      <c r="M11" s="120"/>
      <c r="N11" s="22">
        <f>IF(ISBLANK(M11),0,+SUMIF([1]U08W!$B$2:$B$12,M11,[1]U08W!$O$2:$O$12))</f>
        <v>0</v>
      </c>
      <c r="O11" s="83">
        <f t="shared" si="0"/>
        <v>10</v>
      </c>
      <c r="P11" s="84"/>
      <c r="Q11" s="70"/>
    </row>
    <row r="12" spans="1:17" ht="19.75" customHeight="1" thickBot="1">
      <c r="A12" s="71"/>
      <c r="B12" s="85"/>
      <c r="C12" s="121"/>
      <c r="D12" s="86">
        <f>IF(ISBLANK(C12),0,+SUMIF([1]U16M!$B$2:$B$10,C12,[1]U16M!$O$2:$O$10))</f>
        <v>0</v>
      </c>
      <c r="E12" s="121"/>
      <c r="F12" s="86">
        <f>IF(ISBLANK(E12),0,+SUMIF([1]U16W!$B$2:$B$12,E12,[1]U16W!$O$2:$O$12))</f>
        <v>0</v>
      </c>
      <c r="G12" s="121" t="s">
        <v>146</v>
      </c>
      <c r="H12" s="86">
        <f>IF(ISBLANK(G12),0,+SUMIF([1]U13M!$B$2:$B$35,G12,[1]U13M!$O$2:$O$35))</f>
        <v>2</v>
      </c>
      <c r="I12" s="121"/>
      <c r="J12" s="86">
        <f>IF(ISBLANK(I12),0,+SUMIF([1]U13W!$B$2:$B$25,I12,[1]U13W!$O$2:$O$25))</f>
        <v>0</v>
      </c>
      <c r="K12" s="125"/>
      <c r="L12" s="86">
        <f>IF(ISBLANK(K12),0,+SUMIF([1]U08M!$B$2:$B$18,K12,[1]U08M!$O$2:$O$18))</f>
        <v>0</v>
      </c>
      <c r="M12" s="121"/>
      <c r="N12" s="87">
        <f>IF(ISBLANK(M12),0,+SUMIF([1]U08W!$B$2:$B$12,M12,[1]U08W!$O$2:$O$12))</f>
        <v>0</v>
      </c>
      <c r="O12" s="88">
        <f t="shared" si="0"/>
        <v>2</v>
      </c>
      <c r="P12" s="89"/>
      <c r="Q12" s="72"/>
    </row>
    <row r="13" spans="1:17" ht="19.75" customHeight="1">
      <c r="A13" s="67" t="s">
        <v>297</v>
      </c>
      <c r="B13" s="76" t="s">
        <v>40</v>
      </c>
      <c r="C13" s="119" t="s">
        <v>39</v>
      </c>
      <c r="D13" s="77">
        <f>IF(ISBLANK(C13),0,+SUMIF([1]U16M!$B$2:$B$10,C13,[1]U16M!$O$2:$O$10))</f>
        <v>20</v>
      </c>
      <c r="E13" s="119"/>
      <c r="F13" s="77">
        <f>IF(ISBLANK(E13),0,+SUMIF([1]U16W!$B$2:$B$12,E13,[1]U16W!$O$2:$O$12))</f>
        <v>0</v>
      </c>
      <c r="G13" s="119" t="s">
        <v>116</v>
      </c>
      <c r="H13" s="77">
        <f>IF(ISBLANK(G13),0,+SUMIF([1]U13M!$B$2:$B$35,G13,[1]U13M!$O$2:$O$35))</f>
        <v>8</v>
      </c>
      <c r="I13" s="119" t="s">
        <v>224</v>
      </c>
      <c r="J13" s="77">
        <f>IF(ISBLANK(I13),0,+SUMIF([1]U13W!$B$2:$B$25,I13,[1]U13W!$O$2:$O$25))</f>
        <v>30</v>
      </c>
      <c r="K13" s="122" t="s">
        <v>298</v>
      </c>
      <c r="L13" s="77">
        <f>IF(ISBLANK(K13),0,+SUMIF([1]U08M!$B$2:$B$18,K13,[1]U08M!$O$2:$O$18))</f>
        <v>10</v>
      </c>
      <c r="M13" s="119" t="s">
        <v>299</v>
      </c>
      <c r="N13" s="78">
        <f>IF(ISBLANK(M13),0,+SUMIF([1]U08W!$B$2:$B$12,M13,[1]U08W!$O$2:$O$12))</f>
        <v>50</v>
      </c>
      <c r="O13" s="79">
        <f t="shared" si="0"/>
        <v>118</v>
      </c>
      <c r="P13" s="80">
        <f>SUM(O13:O15)</f>
        <v>160</v>
      </c>
      <c r="Q13" s="68"/>
    </row>
    <row r="14" spans="1:17" ht="19.75" customHeight="1">
      <c r="A14" s="69"/>
      <c r="B14" s="81"/>
      <c r="C14" s="120"/>
      <c r="D14" s="82">
        <f>IF(ISBLANK(C14),0,+SUMIF([1]U16M!$B$2:$B$10,C14,[1]U16M!$O$2:$O$10))</f>
        <v>0</v>
      </c>
      <c r="E14" s="120"/>
      <c r="F14" s="82">
        <f>IF(ISBLANK(E14),0,+SUMIF([1]U16W!$B$2:$B$12,E14,[1]U16W!$O$2:$O$12))</f>
        <v>0</v>
      </c>
      <c r="G14" s="120" t="s">
        <v>91</v>
      </c>
      <c r="H14" s="82">
        <f>IF(ISBLANK(G14),0,+SUMIF([1]U13M!$B$2:$B$35,G14,[1]U13M!$O$2:$O$35))</f>
        <v>30</v>
      </c>
      <c r="I14" s="120" t="s">
        <v>232</v>
      </c>
      <c r="J14" s="82">
        <f>IF(ISBLANK(I14),0,+SUMIF([1]U13W!$B$2:$B$25,I14,[1]U13W!$O$2:$O$25))</f>
        <v>7</v>
      </c>
      <c r="K14" s="124" t="s">
        <v>300</v>
      </c>
      <c r="L14" s="82">
        <f>IF(ISBLANK(K14),0,+SUMIF([1]U08M!$B$2:$B$18,K14,[1]U08M!$O$2:$O$18))</f>
        <v>1</v>
      </c>
      <c r="M14" s="120"/>
      <c r="N14" s="22">
        <f>IF(ISBLANK(M14),0,+SUMIF([1]U08W!$B$2:$B$12,M14,[1]U08W!$O$2:$O$12))</f>
        <v>0</v>
      </c>
      <c r="O14" s="83">
        <f t="shared" si="0"/>
        <v>38</v>
      </c>
      <c r="P14" s="84"/>
      <c r="Q14" s="70"/>
    </row>
    <row r="15" spans="1:17" ht="19.75" customHeight="1" thickBot="1">
      <c r="A15" s="71"/>
      <c r="B15" s="85"/>
      <c r="C15" s="121"/>
      <c r="D15" s="86">
        <f>IF(ISBLANK(C15),0,+SUMIF([1]U16M!$B$2:$B$10,C15,[1]U16M!$O$2:$O$10))</f>
        <v>0</v>
      </c>
      <c r="E15" s="121"/>
      <c r="F15" s="86">
        <f>IF(ISBLANK(E15),0,+SUMIF([1]U16W!$B$2:$B$12,E15,[1]U16W!$O$2:$O$12))</f>
        <v>0</v>
      </c>
      <c r="G15" s="121" t="s">
        <v>175</v>
      </c>
      <c r="H15" s="86">
        <f>IF(ISBLANK(G15),0,+SUMIF([1]U13M!$B$2:$B$35,G15,[1]U13M!$O$2:$O$35))</f>
        <v>1</v>
      </c>
      <c r="I15" s="121"/>
      <c r="J15" s="86">
        <f>IF(ISBLANK(I15),0,+SUMIF([1]U13W!$B$2:$B$25,I15,[1]U13W!$O$2:$O$25))</f>
        <v>0</v>
      </c>
      <c r="K15" s="125" t="s">
        <v>301</v>
      </c>
      <c r="L15" s="86">
        <f>IF(ISBLANK(K15),0,+SUMIF([1]U08M!$B$2:$B$18,K15,[1]U08M!$O$2:$O$18))</f>
        <v>3</v>
      </c>
      <c r="M15" s="121"/>
      <c r="N15" s="87">
        <f>IF(ISBLANK(M15),0,+SUMIF([1]U08W!$B$2:$B$12,M15,[1]U08W!$O$2:$O$12))</f>
        <v>0</v>
      </c>
      <c r="O15" s="88">
        <f t="shared" si="0"/>
        <v>4</v>
      </c>
      <c r="P15" s="89"/>
      <c r="Q15" s="72"/>
    </row>
    <row r="16" spans="1:17" ht="19.75" customHeight="1">
      <c r="A16" s="67" t="s">
        <v>302</v>
      </c>
      <c r="B16" s="76" t="s">
        <v>303</v>
      </c>
      <c r="C16" s="119" t="s">
        <v>34</v>
      </c>
      <c r="D16" s="77">
        <f>IF(ISBLANK(C16),0,+SUMIF([1]U16M!$B$2:$B$10,C16,[1]U16M!$O$2:$O$10))</f>
        <v>40</v>
      </c>
      <c r="E16" s="119" t="s">
        <v>9</v>
      </c>
      <c r="F16" s="77">
        <f>IF(ISBLANK(E16),0,+SUMIF([1]U16W!$B$2:$B$12,E16,[1]U16W!$O$2:$O$12))</f>
        <v>70</v>
      </c>
      <c r="G16" s="119" t="s">
        <v>83</v>
      </c>
      <c r="H16" s="77">
        <f>IF(ISBLANK(G16),0,+SUMIF([1]U13M!$B$2:$B$35,G16,[1]U13M!$O$2:$O$35))</f>
        <v>40</v>
      </c>
      <c r="I16" s="119" t="s">
        <v>226</v>
      </c>
      <c r="J16" s="77">
        <f>IF(ISBLANK(I16),0,+SUMIF([1]U13W!$B$2:$B$25,I16,[1]U13W!$O$2:$O$25))</f>
        <v>20</v>
      </c>
      <c r="K16" s="122"/>
      <c r="L16" s="77">
        <f>IF(ISBLANK(K16),0,+SUMIF([1]U08M!$B$2:$B$18,K16,[1]U08M!$O$2:$O$18))</f>
        <v>0</v>
      </c>
      <c r="M16" s="119"/>
      <c r="N16" s="78">
        <f>IF(ISBLANK(M16),0,+SUMIF([1]U08W!$B$2:$B$12,M16,[1]U08W!$O$2:$O$12))</f>
        <v>0</v>
      </c>
      <c r="O16" s="79">
        <f t="shared" si="0"/>
        <v>170</v>
      </c>
      <c r="P16" s="80">
        <f>SUM(O16:O18)</f>
        <v>214</v>
      </c>
      <c r="Q16" s="68"/>
    </row>
    <row r="17" spans="1:17" ht="19.75" customHeight="1">
      <c r="A17" s="69"/>
      <c r="B17" s="81"/>
      <c r="C17" s="120" t="s">
        <v>42</v>
      </c>
      <c r="D17" s="82">
        <f>IF(ISBLANK(C17),0,+SUMIF([1]U16M!$B$2:$B$10,C17,[1]U16M!$O$2:$O$10))</f>
        <v>10</v>
      </c>
      <c r="E17" s="120" t="s">
        <v>19</v>
      </c>
      <c r="F17" s="82">
        <f>IF(ISBLANK(E17),0,+SUMIF([1]U16W!$B$2:$B$12,E17,[1]U16W!$O$2:$O$12))</f>
        <v>30</v>
      </c>
      <c r="G17" s="120" t="s">
        <v>171</v>
      </c>
      <c r="H17" s="82">
        <f>IF(ISBLANK(G17),0,+SUMIF([1]U13M!$B$2:$B$35,G17,[1]U13M!$O$2:$O$35))</f>
        <v>1</v>
      </c>
      <c r="I17" s="120" t="s">
        <v>242</v>
      </c>
      <c r="J17" s="82">
        <f>IF(ISBLANK(I17),0,+SUMIF([1]U13W!$B$2:$B$25,I17,[1]U13W!$O$2:$O$25))</f>
        <v>1</v>
      </c>
      <c r="K17" s="124"/>
      <c r="L17" s="82">
        <f>IF(ISBLANK(K17),0,+SUMIF([1]U08M!$B$2:$B$18,K17,[1]U08M!$O$2:$O$18))</f>
        <v>0</v>
      </c>
      <c r="M17" s="120"/>
      <c r="N17" s="22">
        <f>IF(ISBLANK(M17),0,+SUMIF([1]U08W!$B$2:$B$12,M17,[1]U08W!$O$2:$O$12))</f>
        <v>0</v>
      </c>
      <c r="O17" s="83">
        <f t="shared" si="0"/>
        <v>42</v>
      </c>
      <c r="P17" s="84"/>
      <c r="Q17" s="70"/>
    </row>
    <row r="18" spans="1:17" ht="19.75" customHeight="1" thickBot="1">
      <c r="A18" s="71"/>
      <c r="B18" s="85"/>
      <c r="C18" s="121"/>
      <c r="D18" s="86">
        <f>IF(ISBLANK(C18),0,+SUMIF([1]U16M!$B$2:$B$10,C18,[1]U16M!$O$2:$O$10))</f>
        <v>0</v>
      </c>
      <c r="E18" s="121"/>
      <c r="F18" s="86">
        <f>IF(ISBLANK(E18),0,+SUMIF([1]U16W!$B$2:$B$12,E18,[1]U16W!$O$2:$O$12))</f>
        <v>0</v>
      </c>
      <c r="G18" s="121" t="s">
        <v>181</v>
      </c>
      <c r="H18" s="86">
        <f>IF(ISBLANK(G18),0,+SUMIF([1]U13M!$B$2:$B$35,G18,[1]U13M!$O$2:$O$35))</f>
        <v>1</v>
      </c>
      <c r="I18" s="121" t="s">
        <v>250</v>
      </c>
      <c r="J18" s="86">
        <f>IF(ISBLANK(I18),0,+SUMIF([1]U13W!$B$2:$B$25,I18,[1]U13W!$O$2:$O$25))</f>
        <v>1</v>
      </c>
      <c r="K18" s="125"/>
      <c r="L18" s="86">
        <f>IF(ISBLANK(K18),0,+SUMIF([1]U08M!$B$2:$B$18,K18,[1]U08M!$O$2:$O$18))</f>
        <v>0</v>
      </c>
      <c r="M18" s="121"/>
      <c r="N18" s="87">
        <f>IF(ISBLANK(M18),0,+SUMIF([1]U08W!$B$2:$B$12,M18,[1]U08W!$O$2:$O$12))</f>
        <v>0</v>
      </c>
      <c r="O18" s="88">
        <f t="shared" si="0"/>
        <v>2</v>
      </c>
      <c r="P18" s="89"/>
      <c r="Q18" s="72"/>
    </row>
    <row r="19" spans="1:17" ht="19.75" customHeight="1">
      <c r="A19" s="67" t="s">
        <v>304</v>
      </c>
      <c r="B19" s="76" t="s">
        <v>47</v>
      </c>
      <c r="C19" s="119" t="s">
        <v>46</v>
      </c>
      <c r="D19" s="77">
        <f>IF(ISBLANK(C19),0,+SUMIF([1]U16M!$B$2:$B$10,C19,[1]U16M!$O$2:$O$10))</f>
        <v>8</v>
      </c>
      <c r="E19" s="119"/>
      <c r="F19" s="77">
        <f>IF(ISBLANK(E19),0,+SUMIF([1]U16W!$B$2:$B$12,E19,[1]U16W!$O$2:$O$12))</f>
        <v>0</v>
      </c>
      <c r="G19" s="119" t="s">
        <v>169</v>
      </c>
      <c r="H19" s="77">
        <f>IF(ISBLANK(G19),0,+SUMIF([1]U13M!$B$2:$B$35,G19,[1]U13M!$O$2:$O$35))</f>
        <v>1</v>
      </c>
      <c r="I19" s="119" t="s">
        <v>228</v>
      </c>
      <c r="J19" s="77">
        <f>IF(ISBLANK(I19),0,+SUMIF([1]U13W!$B$2:$B$25,I19,[1]U13W!$O$2:$O$25))</f>
        <v>9</v>
      </c>
      <c r="K19" s="122" t="s">
        <v>305</v>
      </c>
      <c r="L19" s="77">
        <f>IF(ISBLANK(K19),0,+SUMIF([1]U08M!$B$2:$B$18,K19,[1]U08M!$O$2:$O$18))</f>
        <v>1</v>
      </c>
      <c r="M19" s="119"/>
      <c r="N19" s="78">
        <f>IF(ISBLANK(M19),0,+SUMIF([1]U08W!$B$2:$B$12,M19,[1]U08W!$O$2:$O$12))</f>
        <v>0</v>
      </c>
      <c r="O19" s="79">
        <f t="shared" si="0"/>
        <v>19</v>
      </c>
      <c r="P19" s="80">
        <f>SUM(O19:O21)</f>
        <v>23</v>
      </c>
      <c r="Q19" s="68"/>
    </row>
    <row r="20" spans="1:17" ht="19.75" customHeight="1">
      <c r="A20" s="69"/>
      <c r="B20" s="81"/>
      <c r="C20" s="120"/>
      <c r="D20" s="82">
        <f>IF(ISBLANK(C20),0,+SUMIF([1]U16M!$B$2:$B$10,C20,[1]U16M!$O$2:$O$10))</f>
        <v>0</v>
      </c>
      <c r="E20" s="120"/>
      <c r="F20" s="82">
        <f>IF(ISBLANK(E20),0,+SUMIF([1]U16W!$B$2:$B$12,E20,[1]U16W!$O$2:$O$12))</f>
        <v>0</v>
      </c>
      <c r="G20" s="120" t="s">
        <v>194</v>
      </c>
      <c r="H20" s="82">
        <f>IF(ISBLANK(G20),0,+SUMIF([1]U13M!$B$2:$B$35,G20,[1]U13M!$O$2:$O$35))</f>
        <v>1</v>
      </c>
      <c r="I20" s="120" t="s">
        <v>246</v>
      </c>
      <c r="J20" s="82">
        <f>IF(ISBLANK(I20),0,+SUMIF([1]U13W!$B$2:$B$25,I20,[1]U13W!$O$2:$O$25))</f>
        <v>1</v>
      </c>
      <c r="K20" s="124"/>
      <c r="L20" s="82">
        <f>IF(ISBLANK(K20),0,+SUMIF([1]U08M!$B$2:$B$18,K20,[1]U08M!$O$2:$O$18))</f>
        <v>0</v>
      </c>
      <c r="M20" s="120"/>
      <c r="N20" s="22">
        <f>IF(ISBLANK(M20),0,+SUMIF([1]U08W!$B$2:$B$12,M20,[1]U08W!$O$2:$O$12))</f>
        <v>0</v>
      </c>
      <c r="O20" s="83">
        <f t="shared" si="0"/>
        <v>2</v>
      </c>
      <c r="P20" s="84"/>
      <c r="Q20" s="70"/>
    </row>
    <row r="21" spans="1:17" ht="19.75" customHeight="1" thickBot="1">
      <c r="A21" s="71"/>
      <c r="B21" s="85"/>
      <c r="C21" s="121"/>
      <c r="D21" s="86">
        <f>IF(ISBLANK(C21),0,+SUMIF([1]U16M!$B$2:$B$10,C21,[1]U16M!$O$2:$O$10))</f>
        <v>0</v>
      </c>
      <c r="E21" s="121"/>
      <c r="F21" s="86">
        <f>IF(ISBLANK(E21),0,+SUMIF([1]U16W!$B$2:$B$12,E21,[1]U16W!$O$2:$O$12))</f>
        <v>0</v>
      </c>
      <c r="G21" s="121" t="s">
        <v>210</v>
      </c>
      <c r="H21" s="86">
        <f>IF(ISBLANK(G21),0,+SUMIF([1]U13M!$B$2:$B$35,G21,[1]U13M!$O$2:$O$35))</f>
        <v>1</v>
      </c>
      <c r="I21" s="121" t="s">
        <v>255</v>
      </c>
      <c r="J21" s="86">
        <f>IF(ISBLANK(I21),0,+SUMIF([1]U13W!$B$2:$B$25,I21,[1]U13W!$O$2:$O$25))</f>
        <v>1</v>
      </c>
      <c r="K21" s="125"/>
      <c r="L21" s="86">
        <f>IF(ISBLANK(K21),0,+SUMIF([1]U08M!$B$2:$B$18,K21,[1]U08M!$O$2:$O$18))</f>
        <v>0</v>
      </c>
      <c r="M21" s="121"/>
      <c r="N21" s="87">
        <f>IF(ISBLANK(M21),0,+SUMIF([1]U08W!$B$2:$B$12,M21,[1]U08W!$O$2:$O$12))</f>
        <v>0</v>
      </c>
      <c r="O21" s="88">
        <f t="shared" si="0"/>
        <v>2</v>
      </c>
      <c r="P21" s="89"/>
      <c r="Q21" s="72"/>
    </row>
    <row r="22" spans="1:17" ht="19.75" customHeight="1" thickBot="1">
      <c r="A22" s="67" t="s">
        <v>306</v>
      </c>
      <c r="B22" s="76" t="s">
        <v>185</v>
      </c>
      <c r="C22" s="119"/>
      <c r="D22" s="77">
        <f>IF(ISBLANK(C22),0,+SUMIF([1]U16M!$B$2:$B$10,C22,[1]U16M!$O$2:$O$10))</f>
        <v>0</v>
      </c>
      <c r="E22" s="119"/>
      <c r="F22" s="77">
        <f>IF(ISBLANK(E22),0,+SUMIF([1]U16W!$B$2:$B$12,E22,[1]U16W!$O$2:$O$12))</f>
        <v>0</v>
      </c>
      <c r="G22" s="119" t="s">
        <v>184</v>
      </c>
      <c r="H22" s="77">
        <f>IF(ISBLANK(G22),0,+SUMIF([1]U13M!$B$2:$B$35,G22,[1]U13M!$O$2:$O$35))</f>
        <v>1</v>
      </c>
      <c r="I22" s="119"/>
      <c r="J22" s="77">
        <f>IF(ISBLANK(I22),0,+SUMIF([1]U13W!$B$2:$B$25,I22,[1]U13W!$O$2:$O$25))</f>
        <v>0</v>
      </c>
      <c r="K22" s="122" t="s">
        <v>307</v>
      </c>
      <c r="L22" s="77">
        <f>IF(ISBLANK(K22),0,+SUMIF([1]U08M!$B$2:$B$18,K22,[1]U08M!$O$2:$O$18))</f>
        <v>40</v>
      </c>
      <c r="M22" s="119"/>
      <c r="N22" s="78">
        <f>IF(ISBLANK(M22),0,+SUMIF([1]U08W!$B$2:$B$12,M22,[1]U08W!$O$2:$O$12))</f>
        <v>0</v>
      </c>
      <c r="O22" s="79">
        <f t="shared" si="0"/>
        <v>41</v>
      </c>
      <c r="P22" s="80">
        <f>SUM(O22:O22)</f>
        <v>41</v>
      </c>
      <c r="Q22" s="68"/>
    </row>
    <row r="23" spans="1:17" ht="19.75" customHeight="1">
      <c r="A23" s="67" t="s">
        <v>308</v>
      </c>
      <c r="B23" s="76" t="s">
        <v>199</v>
      </c>
      <c r="C23" s="119"/>
      <c r="D23" s="77">
        <f>IF(ISBLANK(C23),0,+SUMIF([1]U16M!$B$2:$B$10,C23,[1]U16M!$O$2:$O$10))</f>
        <v>0</v>
      </c>
      <c r="E23" s="119"/>
      <c r="F23" s="77">
        <f>IF(ISBLANK(E23),0,+SUMIF([1]U16W!$B$2:$B$12,E23,[1]U16W!$O$2:$O$12))</f>
        <v>0</v>
      </c>
      <c r="G23" s="119" t="s">
        <v>198</v>
      </c>
      <c r="H23" s="77">
        <f>IF(ISBLANK(G23),0,+SUMIF([1]U13M!$B$2:$B$35,G23,[1]U13M!$O$2:$O$35))</f>
        <v>1</v>
      </c>
      <c r="I23" s="119"/>
      <c r="J23" s="77">
        <f>IF(ISBLANK(I23),0,+SUMIF([1]U13W!$B$2:$B$25,I23,[1]U13W!$O$2:$O$25))</f>
        <v>0</v>
      </c>
      <c r="K23" s="122" t="s">
        <v>309</v>
      </c>
      <c r="L23" s="77">
        <f>IF(ISBLANK(K23),0,+SUMIF([1]U08M!$B$2:$B$18,K23,[1]U08M!$O$2:$O$18))</f>
        <v>9</v>
      </c>
      <c r="M23" s="119"/>
      <c r="N23" s="78">
        <f>IF(ISBLANK(M23),0,+SUMIF([1]U08W!$B$2:$B$12,M23,[1]U08W!$O$2:$O$12))</f>
        <v>0</v>
      </c>
      <c r="O23" s="79">
        <f t="shared" si="0"/>
        <v>10</v>
      </c>
      <c r="P23" s="80">
        <f>SUM(O23:O24)</f>
        <v>11</v>
      </c>
      <c r="Q23" s="68"/>
    </row>
    <row r="24" spans="1:17" ht="19.75" customHeight="1" thickBot="1">
      <c r="A24" s="69"/>
      <c r="B24" s="81"/>
      <c r="C24" s="120"/>
      <c r="D24" s="82">
        <f>IF(ISBLANK(C24),0,+SUMIF([1]U16M!$B$2:$B$10,C24,[1]U16M!$O$2:$O$10))</f>
        <v>0</v>
      </c>
      <c r="E24" s="120"/>
      <c r="F24" s="82">
        <f>IF(ISBLANK(E24),0,+SUMIF([1]U16W!$B$2:$B$12,E24,[1]U16W!$O$2:$O$12))</f>
        <v>0</v>
      </c>
      <c r="G24" s="120" t="s">
        <v>209</v>
      </c>
      <c r="H24" s="82">
        <f>IF(ISBLANK(G24),0,+SUMIF([1]U13M!$B$2:$B$35,G24,[1]U13M!$O$2:$O$35))</f>
        <v>1</v>
      </c>
      <c r="I24" s="120"/>
      <c r="J24" s="82">
        <f>IF(ISBLANK(I24),0,+SUMIF([1]U13W!$B$2:$B$25,I24,[1]U13W!$O$2:$O$25))</f>
        <v>0</v>
      </c>
      <c r="K24" s="124"/>
      <c r="L24" s="82">
        <f>IF(ISBLANK(K24),0,+SUMIF([1]U08M!$B$2:$B$18,K24,[1]U08M!$O$2:$O$18))</f>
        <v>0</v>
      </c>
      <c r="M24" s="120"/>
      <c r="N24" s="22">
        <f>IF(ISBLANK(M24),0,+SUMIF([1]U08W!$B$2:$B$12,M24,[1]U08W!$O$2:$O$12))</f>
        <v>0</v>
      </c>
      <c r="O24" s="83">
        <f t="shared" si="0"/>
        <v>1</v>
      </c>
      <c r="P24" s="84"/>
      <c r="Q24" s="70"/>
    </row>
    <row r="25" spans="1:17" ht="19.75" customHeight="1">
      <c r="A25" s="67" t="s">
        <v>310</v>
      </c>
      <c r="B25" s="76" t="s">
        <v>239</v>
      </c>
      <c r="C25" s="119"/>
      <c r="D25" s="77">
        <f>IF(ISBLANK(C25),0,+SUMIF([1]U16M!$B$2:$B$10,C25,[1]U16M!$O$2:$O$10))</f>
        <v>0</v>
      </c>
      <c r="E25" s="119"/>
      <c r="F25" s="77">
        <f>IF(ISBLANK(E25),0,+SUMIF([1]U16W!$B$2:$B$12,E25,[1]U16W!$O$2:$O$12))</f>
        <v>0</v>
      </c>
      <c r="G25" s="119"/>
      <c r="H25" s="77">
        <f>IF(ISBLANK(G25),0,+SUMIF([1]U13M!$B$2:$B$35,G25,[1]U13M!$O$2:$O$35))</f>
        <v>0</v>
      </c>
      <c r="I25" s="119" t="s">
        <v>238</v>
      </c>
      <c r="J25" s="77">
        <f>IF(ISBLANK(I25),0,+SUMIF([1]U13W!$B$2:$B$25,I25,[1]U13W!$O$2:$O$25))</f>
        <v>3</v>
      </c>
      <c r="K25" s="122" t="s">
        <v>311</v>
      </c>
      <c r="L25" s="77">
        <f>IF(ISBLANK(K25),0,+SUMIF([1]U08M!$B$2:$B$18,K25,[1]U08M!$O$2:$O$18))</f>
        <v>5</v>
      </c>
      <c r="M25" s="119" t="s">
        <v>312</v>
      </c>
      <c r="N25" s="78">
        <f>IF(ISBLANK(M25),0,+SUMIF([1]U08W!$B$2:$B$12,M25,[1]U08W!$O$2:$O$12))</f>
        <v>8</v>
      </c>
      <c r="O25" s="79">
        <f t="shared" si="0"/>
        <v>16</v>
      </c>
      <c r="P25" s="80">
        <f>SUM(O25:O26)</f>
        <v>20</v>
      </c>
      <c r="Q25" s="68"/>
    </row>
    <row r="26" spans="1:17" ht="19.75" customHeight="1" thickBot="1">
      <c r="A26" s="69"/>
      <c r="B26" s="81"/>
      <c r="C26" s="120"/>
      <c r="D26" s="82">
        <f>IF(ISBLANK(C26),0,+SUMIF([1]U16M!$B$2:$B$10,C26,[1]U16M!$O$2:$O$10))</f>
        <v>0</v>
      </c>
      <c r="E26" s="120"/>
      <c r="F26" s="82">
        <f>IF(ISBLANK(E26),0,+SUMIF([1]U16W!$B$2:$B$12,E26,[1]U16W!$O$2:$O$12))</f>
        <v>0</v>
      </c>
      <c r="G26" s="120"/>
      <c r="H26" s="82">
        <f>IF(ISBLANK(G26),0,+SUMIF([1]U13M!$B$2:$B$35,G26,[1]U13M!$O$2:$O$35))</f>
        <v>0</v>
      </c>
      <c r="I26" s="120"/>
      <c r="J26" s="82">
        <f>IF(ISBLANK(I26),0,+SUMIF([1]U13W!$B$2:$B$25,I26,[1]U13W!$O$2:$O$25))</f>
        <v>0</v>
      </c>
      <c r="K26" s="124" t="s">
        <v>313</v>
      </c>
      <c r="L26" s="82">
        <f>IF(ISBLANK(K26),0,+SUMIF([1]U08M!$B$2:$B$18,K26,[1]U08M!$O$2:$O$18))</f>
        <v>4</v>
      </c>
      <c r="M26" s="120"/>
      <c r="N26" s="22">
        <f>IF(ISBLANK(M26),0,+SUMIF([1]U08W!$B$2:$B$12,M26,[1]U08W!$O$2:$O$12))</f>
        <v>0</v>
      </c>
      <c r="O26" s="83">
        <f t="shared" si="0"/>
        <v>4</v>
      </c>
      <c r="P26" s="84"/>
      <c r="Q26" s="70"/>
    </row>
    <row r="27" spans="1:17" ht="19.75" customHeight="1">
      <c r="A27" s="67" t="s">
        <v>314</v>
      </c>
      <c r="B27" s="76" t="s">
        <v>18</v>
      </c>
      <c r="C27" s="119"/>
      <c r="D27" s="77">
        <f>IF(ISBLANK(C27),0,+SUMIF([1]U16M!$B$2:$B$10,C27,[1]U16M!$O$2:$O$10))</f>
        <v>0</v>
      </c>
      <c r="E27" s="122" t="s">
        <v>20</v>
      </c>
      <c r="F27" s="77">
        <f>IF(ISBLANK(E27),0,+SUMIF([1]U16W!$B$2:$B$12,E27,[1]U16W!$O$2:$O$12))</f>
        <v>20</v>
      </c>
      <c r="G27" s="119" t="s">
        <v>120</v>
      </c>
      <c r="H27" s="77">
        <f>IF(ISBLANK(G27),0,+SUMIF([1]U13M!$B$2:$B$35,G27,[1]U13M!$O$2:$O$35))</f>
        <v>7</v>
      </c>
      <c r="I27" s="119" t="s">
        <v>220</v>
      </c>
      <c r="J27" s="77">
        <f>IF(ISBLANK(I27),0,+SUMIF([1]U13W!$B$2:$B$25,I27,[1]U13W!$O$2:$O$25))</f>
        <v>70</v>
      </c>
      <c r="K27" s="122" t="s">
        <v>315</v>
      </c>
      <c r="L27" s="77">
        <f>IF(ISBLANK(K27),0,+SUMIF([1]U08M!$B$2:$B$18,K27,[1]U08M!$O$2:$O$18))</f>
        <v>50</v>
      </c>
      <c r="M27" s="119" t="s">
        <v>316</v>
      </c>
      <c r="N27" s="78">
        <f>IF(ISBLANK(M27),0,+SUMIF([1]U08W!$B$2:$B$12,M27,[1]U08W!$O$2:$O$12))</f>
        <v>70</v>
      </c>
      <c r="O27" s="79">
        <f t="shared" si="0"/>
        <v>217</v>
      </c>
      <c r="P27" s="80">
        <f>SUM(O27:O29)</f>
        <v>310</v>
      </c>
      <c r="Q27" s="68"/>
    </row>
    <row r="28" spans="1:17" ht="19.75" customHeight="1">
      <c r="A28" s="69"/>
      <c r="B28" s="81"/>
      <c r="C28" s="120"/>
      <c r="D28" s="82">
        <f>IF(ISBLANK(C28),0,+SUMIF([1]U16M!$B$2:$B$10,C28,[1]U16M!$O$2:$O$10))</f>
        <v>0</v>
      </c>
      <c r="E28" s="120" t="s">
        <v>17</v>
      </c>
      <c r="F28" s="82">
        <f>IF(ISBLANK(E28),0,+SUMIF([1]U16W!$B$2:$B$12,E28,[1]U16W!$O$2:$O$12))</f>
        <v>10</v>
      </c>
      <c r="G28" s="120" t="s">
        <v>190</v>
      </c>
      <c r="H28" s="82">
        <f>IF(ISBLANK(G28),0,+SUMIF([1]U13M!$B$2:$B$35,G28,[1]U13M!$O$2:$O$35))</f>
        <v>1</v>
      </c>
      <c r="I28" s="120" t="s">
        <v>222</v>
      </c>
      <c r="J28" s="82">
        <f>IF(ISBLANK(I28),0,+SUMIF([1]U13W!$B$2:$B$25,I28,[1]U13W!$O$2:$O$25))</f>
        <v>50</v>
      </c>
      <c r="K28" s="124"/>
      <c r="L28" s="82">
        <f>IF(ISBLANK(K28),0,+SUMIF([1]U08M!$B$2:$B$18,K28,[1]U08M!$O$2:$O$18))</f>
        <v>0</v>
      </c>
      <c r="M28" s="126" t="s">
        <v>317</v>
      </c>
      <c r="N28" s="22">
        <f>IF(ISBLANK(M28),0,+SUMIF([1]U08W!$B$2:$B$12,M28,[1]U08W!$O$2:$O$12))</f>
        <v>30</v>
      </c>
      <c r="O28" s="83">
        <f t="shared" si="0"/>
        <v>91</v>
      </c>
      <c r="P28" s="84"/>
      <c r="Q28" s="70"/>
    </row>
    <row r="29" spans="1:17" ht="19.75" customHeight="1" thickBot="1">
      <c r="A29" s="71"/>
      <c r="B29" s="85"/>
      <c r="C29" s="121"/>
      <c r="D29" s="86">
        <f>IF(ISBLANK(C29),0,+SUMIF([1]U16M!$B$2:$B$10,C29,[1]U16M!$O$2:$O$10))</f>
        <v>0</v>
      </c>
      <c r="E29" s="121"/>
      <c r="F29" s="86">
        <f>IF(ISBLANK(E29),0,+SUMIF([1]U16W!$B$2:$B$12,E29,[1]U16W!$O$2:$O$12))</f>
        <v>0</v>
      </c>
      <c r="G29" s="121" t="s">
        <v>187</v>
      </c>
      <c r="H29" s="86">
        <f>IF(ISBLANK(G29),0,+SUMIF([1]U13M!$B$2:$B$35,G29,[1]U13M!$O$2:$O$35))</f>
        <v>1</v>
      </c>
      <c r="I29" s="121" t="s">
        <v>243</v>
      </c>
      <c r="J29" s="86">
        <f>IF(ISBLANK(I29),0,+SUMIF([1]U13W!$B$2:$B$25,I29,[1]U13W!$O$2:$O$25))</f>
        <v>1</v>
      </c>
      <c r="K29" s="125"/>
      <c r="L29" s="86">
        <f>IF(ISBLANK(K29),0,+SUMIF([1]U08M!$B$2:$B$18,K29,[1]U08M!$O$2:$O$18))</f>
        <v>0</v>
      </c>
      <c r="M29" s="121"/>
      <c r="N29" s="87">
        <f>IF(ISBLANK(M29),0,+SUMIF([1]U08W!$B$2:$B$12,M29,[1]U08W!$O$2:$O$12))</f>
        <v>0</v>
      </c>
      <c r="O29" s="88">
        <f t="shared" si="0"/>
        <v>2</v>
      </c>
      <c r="P29" s="89"/>
      <c r="Q29" s="72"/>
    </row>
    <row r="30" spans="1:17" ht="19.75" customHeight="1" thickBot="1">
      <c r="A30" s="67" t="s">
        <v>318</v>
      </c>
      <c r="B30" s="76" t="s">
        <v>319</v>
      </c>
      <c r="C30" s="119"/>
      <c r="D30" s="77">
        <f>IF(ISBLANK(C30),0,+SUMIF([1]U16M!$B$2:$B$10,C30,[1]U16M!$O$2:$O$10))</f>
        <v>0</v>
      </c>
      <c r="E30" s="119"/>
      <c r="F30" s="77">
        <f>IF(ISBLANK(E30),0,+SUMIF([1]U16W!$B$2:$B$12,E30,[1]U16W!$O$2:$O$12))</f>
        <v>0</v>
      </c>
      <c r="G30" s="119"/>
      <c r="H30" s="77">
        <f>IF(ISBLANK(G30),0,+SUMIF([1]U13M!$B$2:$B$35,G30,[1]U13M!$O$2:$O$35))</f>
        <v>0</v>
      </c>
      <c r="I30" s="119"/>
      <c r="J30" s="77">
        <f>IF(ISBLANK(I30),0,+SUMIF([1]U13W!$B$2:$B$25,I30,[1]U13W!$O$2:$O$25))</f>
        <v>0</v>
      </c>
      <c r="K30" s="122" t="s">
        <v>320</v>
      </c>
      <c r="L30" s="77">
        <f>IF(ISBLANK(K30),0,+SUMIF([1]U08M!$B$2:$B$18,K30,[1]U08M!$O$2:$O$18))</f>
        <v>70</v>
      </c>
      <c r="M30" s="119"/>
      <c r="N30" s="78">
        <f>IF(ISBLANK(M30),0,+SUMIF([1]U08W!$B$2:$B$12,M30,[1]U08W!$O$2:$O$12))</f>
        <v>0</v>
      </c>
      <c r="O30" s="79">
        <f t="shared" si="0"/>
        <v>70</v>
      </c>
      <c r="P30" s="80">
        <f>SUM(O30:O30)</f>
        <v>70</v>
      </c>
      <c r="Q30" s="68"/>
    </row>
    <row r="31" spans="1:17" ht="19.75" customHeight="1" thickBot="1">
      <c r="A31" s="67" t="s">
        <v>321</v>
      </c>
      <c r="B31" s="76" t="s">
        <v>50</v>
      </c>
      <c r="C31" s="119" t="s">
        <v>49</v>
      </c>
      <c r="D31" s="77">
        <f>IF(ISBLANK(C31),0,+SUMIF([1]U16M!$B$2:$B$10,C31,[1]U16M!$O$2:$O$10))</f>
        <v>7</v>
      </c>
      <c r="E31" s="119"/>
      <c r="F31" s="77">
        <f>IF(ISBLANK(E31),0,+SUMIF([1]U16W!$B$2:$B$12,E31,[1]U16W!$O$2:$O$12))</f>
        <v>0</v>
      </c>
      <c r="G31" s="119"/>
      <c r="H31" s="77">
        <f>IF(ISBLANK(G31),0,+SUMIF([1]U13M!$B$2:$B$35,G31,[1]U13M!$O$2:$O$35))</f>
        <v>0</v>
      </c>
      <c r="I31" s="119" t="s">
        <v>253</v>
      </c>
      <c r="J31" s="77">
        <f>IF(ISBLANK(I31),0,+SUMIF([1]U13W!$B$2:$B$25,I31,[1]U13W!$O$2:$O$25))</f>
        <v>1</v>
      </c>
      <c r="K31" s="122"/>
      <c r="L31" s="77">
        <f>IF(ISBLANK(K31),0,+SUMIF([1]U08M!$B$2:$B$18,K31,[1]U08M!$O$2:$O$18))</f>
        <v>0</v>
      </c>
      <c r="M31" s="119"/>
      <c r="N31" s="78">
        <f>IF(ISBLANK(M31),0,+SUMIF([1]U08W!$B$2:$B$12,M31,[1]U08W!$O$2:$O$12))</f>
        <v>0</v>
      </c>
      <c r="O31" s="79">
        <f t="shared" si="0"/>
        <v>8</v>
      </c>
      <c r="P31" s="80">
        <f>SUM(O31:O31)</f>
        <v>8</v>
      </c>
      <c r="Q31" s="68"/>
    </row>
    <row r="32" spans="1:17" ht="19.75" customHeight="1">
      <c r="A32" s="67" t="s">
        <v>322</v>
      </c>
      <c r="B32" s="76" t="s">
        <v>323</v>
      </c>
      <c r="C32" s="119"/>
      <c r="D32" s="77">
        <f>IF(ISBLANK(C32),0,+SUMIF([1]U16M!$B$2:$B$10,C32,[1]U16M!$O$2:$O$10))</f>
        <v>0</v>
      </c>
      <c r="E32" s="119"/>
      <c r="F32" s="77">
        <f>IF(ISBLANK(E32),0,+SUMIF([1]U16W!$B$2:$B$12,E32,[1]U16W!$O$2:$O$12))</f>
        <v>0</v>
      </c>
      <c r="G32" s="119"/>
      <c r="H32" s="77">
        <f>IF(ISBLANK(G32),0,+SUMIF([1]U13M!$B$2:$B$35,G32,[1]U13M!$O$2:$O$35))</f>
        <v>0</v>
      </c>
      <c r="I32" s="119"/>
      <c r="J32" s="77">
        <f>IF(ISBLANK(I32),0,+SUMIF([1]U13W!$B$2:$B$25,I32,[1]U13W!$O$2:$O$25))</f>
        <v>0</v>
      </c>
      <c r="K32" s="122" t="s">
        <v>324</v>
      </c>
      <c r="L32" s="77">
        <f>IF(ISBLANK(K32),0,+SUMIF([1]U08M!$B$2:$B$18,K32,[1]U08M!$O$2:$O$18))</f>
        <v>30</v>
      </c>
      <c r="M32" s="119"/>
      <c r="N32" s="78">
        <f>IF(ISBLANK(M32),0,+SUMIF([1]U08W!$B$2:$B$12,M32,[1]U08W!$O$2:$O$12))</f>
        <v>0</v>
      </c>
      <c r="O32" s="79">
        <f t="shared" si="0"/>
        <v>30</v>
      </c>
      <c r="P32" s="80">
        <f>SUM(O32:O32)</f>
        <v>30</v>
      </c>
      <c r="Q32" s="68"/>
    </row>
  </sheetData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tabSelected="1" showRuler="0" view="pageLayout" zoomScale="75" zoomScaleNormal="100" zoomScalePageLayoutView="75" workbookViewId="0">
      <selection activeCell="B1" sqref="B1"/>
    </sheetView>
  </sheetViews>
  <sheetFormatPr defaultColWidth="8.7265625" defaultRowHeight="14.5"/>
  <cols>
    <col min="1" max="1" width="4" style="160" customWidth="1"/>
    <col min="2" max="2" width="17.54296875" style="164" customWidth="1"/>
    <col min="3" max="3" width="13.54296875" style="2" customWidth="1"/>
    <col min="4" max="4" width="7.54296875" style="160" customWidth="1"/>
    <col min="5" max="5" width="13.54296875" style="160" customWidth="1"/>
    <col min="6" max="6" width="7.54296875" customWidth="1"/>
    <col min="7" max="7" width="13.54296875" style="160" customWidth="1"/>
    <col min="8" max="8" width="7.54296875" style="160" customWidth="1"/>
    <col min="9" max="9" width="13.54296875" style="2" customWidth="1"/>
    <col min="10" max="10" width="7.54296875" style="160" customWidth="1"/>
    <col min="11" max="11" width="13.54296875" style="163" customWidth="1"/>
    <col min="12" max="12" width="7.453125" customWidth="1"/>
    <col min="13" max="13" width="16.08984375" style="162" customWidth="1"/>
    <col min="14" max="14" width="6.54296875" customWidth="1"/>
    <col min="16" max="16" width="5" customWidth="1"/>
    <col min="17" max="17" width="8.26953125" style="7" customWidth="1"/>
  </cols>
  <sheetData>
    <row r="1" spans="1:17" s="175" customFormat="1" ht="25.5" customHeight="1" thickBot="1">
      <c r="A1" s="90" t="s">
        <v>275</v>
      </c>
      <c r="B1" s="91" t="s">
        <v>276</v>
      </c>
      <c r="C1" s="174" t="s">
        <v>277</v>
      </c>
      <c r="D1" s="173" t="s">
        <v>278</v>
      </c>
      <c r="E1" s="174" t="s">
        <v>277</v>
      </c>
      <c r="F1" s="173" t="s">
        <v>278</v>
      </c>
      <c r="G1" s="174" t="s">
        <v>277</v>
      </c>
      <c r="H1" s="173" t="s">
        <v>278</v>
      </c>
      <c r="I1" s="174" t="s">
        <v>277</v>
      </c>
      <c r="J1" s="173" t="s">
        <v>278</v>
      </c>
      <c r="K1" s="174" t="s">
        <v>277</v>
      </c>
      <c r="L1" s="173" t="s">
        <v>278</v>
      </c>
      <c r="M1" s="174" t="s">
        <v>277</v>
      </c>
      <c r="N1" s="173" t="s">
        <v>278</v>
      </c>
      <c r="O1" s="91" t="s">
        <v>279</v>
      </c>
      <c r="Q1" s="96" t="s">
        <v>2</v>
      </c>
    </row>
    <row r="2" spans="1:17" ht="14.25" customHeight="1">
      <c r="A2" s="67" t="s">
        <v>280</v>
      </c>
      <c r="B2" s="170" t="s">
        <v>37</v>
      </c>
      <c r="C2" s="186" t="s">
        <v>36</v>
      </c>
      <c r="D2" s="191" t="e">
        <f>IF(ISBLANK(C2),0,+SUMIF([2]U16M!$B$2:$B$10,C2,[2]U16M!$O$2:$O$10))</f>
        <v>#VALUE!</v>
      </c>
      <c r="E2" s="186"/>
      <c r="F2" s="192">
        <f>IF(ISBLANK(E2),0,+SUMIF([2]U16W!$B$2:$B$11,E2,[2]U16W!$O$2:$O$11))</f>
        <v>0</v>
      </c>
      <c r="G2" s="186" t="s">
        <v>213</v>
      </c>
      <c r="H2" s="191" t="e">
        <f>IF(ISBLANK(G2),0,+SUMIF([2]U13M!$B$2:$B$36,G2,[2]U13M!$O$2:$O$36))</f>
        <v>#VALUE!</v>
      </c>
      <c r="I2" s="186" t="s">
        <v>230</v>
      </c>
      <c r="J2" s="191" t="e">
        <f>IF(ISBLANK(I2),0,+SUMIF([2]U13W!$B$2:$B$26,I2,[2]U13W!$O$2:$O$26))</f>
        <v>#VALUE!</v>
      </c>
      <c r="K2" s="188" t="s">
        <v>281</v>
      </c>
      <c r="L2" s="135" t="e">
        <f>IF(ISBLANK(K2),0,+SUMIF([2]U08M!$B$2:$B$27,K2,[2]U08M!$O$2:$O$27))</f>
        <v>#VALUE!</v>
      </c>
      <c r="M2" s="182" t="s">
        <v>282</v>
      </c>
      <c r="N2" s="135" t="e">
        <f>IF(ISBLANK(M2),0,+SUMIF([2]U08W!$B$2:$B$14,M2,[2]U08W!$O$2:$O$14))</f>
        <v>#VALUE!</v>
      </c>
      <c r="O2" s="134" t="e">
        <f>D2+F2+H2+J2+L2+N2</f>
        <v>#VALUE!</v>
      </c>
      <c r="P2" s="139" t="e">
        <f>SUM(O2:O3)</f>
        <v>#VALUE!</v>
      </c>
      <c r="Q2" s="68"/>
    </row>
    <row r="3" spans="1:17" ht="14.25" customHeight="1" thickBot="1">
      <c r="A3" s="69"/>
      <c r="B3" s="171"/>
      <c r="C3" s="185"/>
      <c r="D3" s="167">
        <f>IF(ISBLANK(C3),0,+SUMIF([2]U16M!$B$2:$B$10,C3,[2]U16M!$O$2:$O$10))</f>
        <v>0</v>
      </c>
      <c r="E3" s="185"/>
      <c r="F3" s="193">
        <f>IF(ISBLANK(E3),0,+SUMIF([2]U16W!$B$2:$B$11,E3,[2]U16W!$O$2:$O$11))</f>
        <v>0</v>
      </c>
      <c r="G3" s="185"/>
      <c r="H3" s="195">
        <f>IF(ISBLANK(G3),0,+SUMIF([2]U13M!$B$2:$B$36,G3,[2]U13M!$O$2:$O$36))</f>
        <v>0</v>
      </c>
      <c r="I3" s="185" t="s">
        <v>249</v>
      </c>
      <c r="J3" s="195" t="e">
        <f>IF(ISBLANK(I3),0,+SUMIF([2]U13W!$B$2:$B$26,I3,[2]U13W!$O$2:$O$26))</f>
        <v>#VALUE!</v>
      </c>
      <c r="K3" s="189" t="s">
        <v>283</v>
      </c>
      <c r="L3" s="142" t="e">
        <f>IF(ISBLANK(K3),0,+SUMIF([2]U08M!$B$2:$B$27,K3,[2]U08M!$O$2:$O$27))</f>
        <v>#VALUE!</v>
      </c>
      <c r="M3" s="183" t="s">
        <v>284</v>
      </c>
      <c r="N3" s="142" t="e">
        <f>IF(ISBLANK(M3),0,+SUMIF([2]U08W!$B$2:$B$14,M3,[2]U08W!$O$2:$O$14))</f>
        <v>#VALUE!</v>
      </c>
      <c r="O3" s="141" t="e">
        <f t="shared" ref="O3:O37" si="0">D3+F3+H3+J3+L3+N3</f>
        <v>#VALUE!</v>
      </c>
      <c r="P3" s="145"/>
      <c r="Q3" s="70"/>
    </row>
    <row r="4" spans="1:17" ht="14.25" customHeight="1">
      <c r="A4" s="67" t="s">
        <v>285</v>
      </c>
      <c r="B4" s="170" t="s">
        <v>180</v>
      </c>
      <c r="C4" s="186"/>
      <c r="D4" s="169">
        <f>IF(ISBLANK(C4),0,+SUMIF([2]U16M!$B$2:$B$10,C4,[2]U16M!$O$2:$O$10))</f>
        <v>0</v>
      </c>
      <c r="E4" s="186"/>
      <c r="F4" s="192">
        <f>IF(ISBLANK(E4),0,+SUMIF([2]U16W!$B$2:$B$11,E4,[2]U16W!$O$2:$O$11))</f>
        <v>0</v>
      </c>
      <c r="G4" s="186" t="s">
        <v>179</v>
      </c>
      <c r="H4" s="191" t="e">
        <f>IF(ISBLANK(G4),0,+SUMIF([2]U13M!$B$2:$B$36,G4,[2]U13M!$O$2:$O$36))</f>
        <v>#VALUE!</v>
      </c>
      <c r="I4" s="186"/>
      <c r="J4" s="191">
        <f>IF(ISBLANK(I4),0,+SUMIF([2]U13W!$B$2:$B$26,I4,[2]U13W!$O$2:$O$26))</f>
        <v>0</v>
      </c>
      <c r="K4" s="188"/>
      <c r="L4" s="135">
        <f>IF(ISBLANK(K4),0,+SUMIF([2]U08M!$B$2:$B$27,K4,[2]U08M!$O$2:$O$27))</f>
        <v>0</v>
      </c>
      <c r="M4" s="182"/>
      <c r="N4" s="135">
        <f>IF(ISBLANK(M4),0,+SUMIF([2]U08W!$B$2:$B$14,M4,[2]U08W!$O$2:$O$14))</f>
        <v>0</v>
      </c>
      <c r="O4" s="134" t="e">
        <f t="shared" si="0"/>
        <v>#VALUE!</v>
      </c>
      <c r="P4" s="139" t="e">
        <f>SUM(O4:O5)</f>
        <v>#VALUE!</v>
      </c>
      <c r="Q4" s="68"/>
    </row>
    <row r="5" spans="1:17" ht="14.25" customHeight="1" thickBot="1">
      <c r="A5" s="71"/>
      <c r="B5" s="172"/>
      <c r="C5" s="187"/>
      <c r="D5" s="168">
        <f>IF(ISBLANK(C5),0,+SUMIF([2]U16M!$B$2:$B$10,C5,[2]U16M!$O$2:$O$10))</f>
        <v>0</v>
      </c>
      <c r="E5" s="187"/>
      <c r="F5" s="194">
        <f>IF(ISBLANK(E5),0,+SUMIF([2]U16W!$B$2:$B$11,E5,[2]U16W!$O$2:$O$11))</f>
        <v>0</v>
      </c>
      <c r="G5" s="187"/>
      <c r="H5" s="196">
        <f>IF(ISBLANK(G5),0,+SUMIF([2]U13M!$B$2:$B$36,G5,[2]U13M!$O$2:$O$36))</f>
        <v>0</v>
      </c>
      <c r="I5" s="187"/>
      <c r="J5" s="196">
        <f>IF(ISBLANK(I5),0,+SUMIF([2]U13W!$B$2:$B$26,I5,[2]U13W!$O$2:$O$26))</f>
        <v>0</v>
      </c>
      <c r="K5" s="190"/>
      <c r="L5" s="148">
        <f>IF(ISBLANK(K5),0,+SUMIF([2]U08M!$B$2:$B$27,K5,[2]U08M!$O$2:$O$27))</f>
        <v>0</v>
      </c>
      <c r="M5" s="184"/>
      <c r="N5" s="148">
        <f>IF(ISBLANK(M5),0,+SUMIF([2]U08W!$B$2:$B$14,M5,[2]U08W!$O$2:$O$14))</f>
        <v>0</v>
      </c>
      <c r="O5" s="147">
        <f t="shared" si="0"/>
        <v>0</v>
      </c>
      <c r="P5" s="151"/>
      <c r="Q5" s="72"/>
    </row>
    <row r="6" spans="1:17" ht="14.25" customHeight="1">
      <c r="A6" s="67" t="s">
        <v>286</v>
      </c>
      <c r="B6" s="170" t="s">
        <v>14</v>
      </c>
      <c r="C6" s="186" t="s">
        <v>287</v>
      </c>
      <c r="D6" s="169" t="e">
        <f>IF(ISBLANK(C6),0,+SUMIF([2]U16M!$B$2:$B$10,C6,[2]U16M!$O$2:$O$10))</f>
        <v>#VALUE!</v>
      </c>
      <c r="E6" s="186" t="s">
        <v>258</v>
      </c>
      <c r="F6" s="192" t="e">
        <f>IF(ISBLANK(E6),0,+SUMIF([2]U16W!$B$2:$B$11,E6,[2]U16W!$O$2:$O$11))</f>
        <v>#VALUE!</v>
      </c>
      <c r="G6" s="186" t="s">
        <v>64</v>
      </c>
      <c r="H6" s="191" t="e">
        <f>IF(ISBLANK(G6),0,+SUMIF([2]U13M!$B$2:$B$36,G6,[2]U13M!$O$2:$O$36))</f>
        <v>#VALUE!</v>
      </c>
      <c r="I6" s="186" t="s">
        <v>252</v>
      </c>
      <c r="J6" s="191" t="e">
        <f>IF(ISBLANK(I6),0,+SUMIF([2]U13W!$B$2:$B$26,I6,[2]U13W!$O$2:$O$26))</f>
        <v>#VALUE!</v>
      </c>
      <c r="K6" s="188" t="s">
        <v>288</v>
      </c>
      <c r="L6" s="135" t="e">
        <f>IF(ISBLANK(K6),0,+SUMIF([2]U08M!$B$2:$B$27,K6,[2]U08M!$O$2:$O$27))</f>
        <v>#VALUE!</v>
      </c>
      <c r="M6" s="165" t="s">
        <v>289</v>
      </c>
      <c r="N6" s="135" t="e">
        <f>IF(ISBLANK(M6),0,+SUMIF([2]U08W!$B$2:$B$14,M6,[2]U08W!$O$2:$O$14))</f>
        <v>#VALUE!</v>
      </c>
      <c r="O6" s="134" t="e">
        <f t="shared" si="0"/>
        <v>#VALUE!</v>
      </c>
      <c r="P6" s="139" t="e">
        <f>SUM(O6:O8)</f>
        <v>#VALUE!</v>
      </c>
      <c r="Q6" s="68"/>
    </row>
    <row r="7" spans="1:17" ht="14.25" customHeight="1">
      <c r="A7" s="69"/>
      <c r="B7" s="171"/>
      <c r="C7" s="185" t="s">
        <v>28</v>
      </c>
      <c r="D7" s="167" t="e">
        <f>IF(ISBLANK(C7),0,+SUMIF([2]U16M!$B$2:$B$10,C7,[2]U16M!$O$2:$O$10))</f>
        <v>#VALUE!</v>
      </c>
      <c r="E7" s="185" t="s">
        <v>13</v>
      </c>
      <c r="F7" s="193" t="e">
        <f>IF(ISBLANK(E7),0,+SUMIF([2]U16W!$B$2:$B$11,E7,[2]U16W!$O$2:$O$11))</f>
        <v>#VALUE!</v>
      </c>
      <c r="G7" s="185" t="s">
        <v>75</v>
      </c>
      <c r="H7" s="195" t="e">
        <f>IF(ISBLANK(G7),0,+SUMIF([2]U13M!$B$2:$B$36,G7,[2]U13M!$O$2:$O$36))</f>
        <v>#VALUE!</v>
      </c>
      <c r="I7" s="185"/>
      <c r="J7" s="195">
        <f>IF(ISBLANK(I7),0,+SUMIF([2]U13W!$B$2:$B$26,I7,[2]U13W!$O$2:$O$26))</f>
        <v>0</v>
      </c>
      <c r="K7" s="189"/>
      <c r="L7" s="142">
        <f>IF(ISBLANK(K7),0,+SUMIF([2]U08M!$B$2:$B$27,K7,[2]U08M!$O$2:$O$27))</f>
        <v>0</v>
      </c>
      <c r="M7" s="166" t="s">
        <v>290</v>
      </c>
      <c r="N7" s="142" t="e">
        <f>IF(ISBLANK(M7),0,+SUMIF([2]U08W!$B$2:$B$14,M7,[2]U08W!$O$2:$O$14))</f>
        <v>#VALUE!</v>
      </c>
      <c r="O7" s="141" t="e">
        <f t="shared" si="0"/>
        <v>#VALUE!</v>
      </c>
      <c r="P7" s="145"/>
      <c r="Q7" s="70"/>
    </row>
    <row r="8" spans="1:17" ht="14.25" customHeight="1" thickBot="1">
      <c r="A8" s="71"/>
      <c r="B8" s="172"/>
      <c r="C8" s="187"/>
      <c r="D8" s="168">
        <f>IF(ISBLANK(C8),0,+SUMIF([2]U16M!$B$2:$B$10,C8,[2]U16M!$O$2:$O$10))</f>
        <v>0</v>
      </c>
      <c r="E8" s="187" t="s">
        <v>16</v>
      </c>
      <c r="F8" s="194" t="e">
        <f>IF(ISBLANK(E8),0,+SUMIF([2]U16W!$B$2:$B$11,E8,[2]U16W!$O$2:$O$11))</f>
        <v>#VALUE!</v>
      </c>
      <c r="G8" s="187" t="s">
        <v>110</v>
      </c>
      <c r="H8" s="196" t="e">
        <f>IF(ISBLANK(G8),0,+SUMIF([2]U13M!$B$2:$B$36,G8,[2]U13M!$O$2:$O$36))</f>
        <v>#VALUE!</v>
      </c>
      <c r="I8" s="187"/>
      <c r="J8" s="196">
        <f>IF(ISBLANK(I8),0,+SUMIF([2]U13W!$B$2:$B$26,I8,[2]U13W!$O$2:$O$26))</f>
        <v>0</v>
      </c>
      <c r="K8" s="190"/>
      <c r="L8" s="148">
        <f>IF(ISBLANK(K8),0,+SUMIF([2]U08M!$B$2:$B$27,K8,[2]U08M!$O$2:$O$27))</f>
        <v>0</v>
      </c>
      <c r="M8" s="184" t="s">
        <v>291</v>
      </c>
      <c r="N8" s="148" t="e">
        <f>IF(ISBLANK(M8),0,+SUMIF([2]U08W!$B$2:$B$14,M8,[2]U08W!$O$2:$O$14))</f>
        <v>#VALUE!</v>
      </c>
      <c r="O8" s="147" t="e">
        <f t="shared" si="0"/>
        <v>#VALUE!</v>
      </c>
      <c r="P8" s="151"/>
      <c r="Q8" s="72"/>
    </row>
    <row r="9" spans="1:17" ht="14.25" customHeight="1">
      <c r="A9" s="67" t="s">
        <v>292</v>
      </c>
      <c r="B9" s="170" t="s">
        <v>100</v>
      </c>
      <c r="C9" s="186"/>
      <c r="D9" s="169">
        <f>IF(ISBLANK(C9),0,+SUMIF([2]U16M!$B$2:$B$10,C9,[2]U16M!$O$2:$O$10))</f>
        <v>0</v>
      </c>
      <c r="E9" s="186"/>
      <c r="F9" s="192">
        <f>IF(ISBLANK(E9),0,+SUMIF([2]U16W!$B$2:$B$11,E9,[2]U16W!$O$2:$O$11))</f>
        <v>0</v>
      </c>
      <c r="G9" s="186" t="s">
        <v>99</v>
      </c>
      <c r="H9" s="191" t="e">
        <f>IF(ISBLANK(G9),0,+SUMIF([2]U13M!$B$2:$B$36,G9,[2]U13M!$O$2:$O$36))</f>
        <v>#VALUE!</v>
      </c>
      <c r="I9" s="186" t="s">
        <v>227</v>
      </c>
      <c r="J9" s="191" t="e">
        <f>IF(ISBLANK(I9),0,+SUMIF([2]U13W!$B$2:$B$26,I9,[2]U13W!$O$2:$O$26))</f>
        <v>#VALUE!</v>
      </c>
      <c r="K9" s="188"/>
      <c r="L9" s="135">
        <f>IF(ISBLANK(K9),0,+SUMIF([2]U08M!$B$2:$B$27,K9,[2]U08M!$O$2:$O$27))</f>
        <v>0</v>
      </c>
      <c r="M9" s="182"/>
      <c r="N9" s="135">
        <f>IF(ISBLANK(M9),0,+SUMIF([2]U08W!$B$2:$B$14,M9,[2]U08W!$O$2:$O$14))</f>
        <v>0</v>
      </c>
      <c r="O9" s="134" t="e">
        <f t="shared" si="0"/>
        <v>#VALUE!</v>
      </c>
      <c r="P9" s="139" t="e">
        <f>SUM(O9:O10)</f>
        <v>#VALUE!</v>
      </c>
      <c r="Q9" s="68"/>
    </row>
    <row r="10" spans="1:17" ht="14.25" customHeight="1" thickBot="1">
      <c r="A10" s="71"/>
      <c r="B10" s="172"/>
      <c r="C10" s="187"/>
      <c r="D10" s="168">
        <f>IF(ISBLANK(C10),0,+SUMIF([2]U16M!$B$2:$B$10,C10,[2]U16M!$O$2:$O$10))</f>
        <v>0</v>
      </c>
      <c r="E10" s="187"/>
      <c r="F10" s="194">
        <f>IF(ISBLANK(E10),0,+SUMIF([2]U16W!$B$2:$B$11,E10,[2]U16W!$O$2:$O$11))</f>
        <v>0</v>
      </c>
      <c r="G10" s="187"/>
      <c r="H10" s="196">
        <f>IF(ISBLANK(G10),0,+SUMIF([2]U13M!$B$2:$B$36,G10,[2]U13M!$O$2:$O$36))</f>
        <v>0</v>
      </c>
      <c r="I10" s="187"/>
      <c r="J10" s="196">
        <f>IF(ISBLANK(I10),0,+SUMIF([2]U13W!$B$2:$B$26,I10,[2]U13W!$O$2:$O$26))</f>
        <v>0</v>
      </c>
      <c r="K10" s="190"/>
      <c r="L10" s="148">
        <f>IF(ISBLANK(K10),0,+SUMIF([2]U08M!$B$2:$B$27,K10,[2]U08M!$O$2:$O$27))</f>
        <v>0</v>
      </c>
      <c r="M10" s="184"/>
      <c r="N10" s="148">
        <f>IF(ISBLANK(M10),0,+SUMIF([2]U08W!$B$2:$B$14,M10,[2]U08W!$O$2:$O$14))</f>
        <v>0</v>
      </c>
      <c r="O10" s="147">
        <f t="shared" si="0"/>
        <v>0</v>
      </c>
      <c r="P10" s="151"/>
      <c r="Q10" s="72"/>
    </row>
    <row r="11" spans="1:17" ht="14.25" customHeight="1">
      <c r="A11" s="67" t="s">
        <v>293</v>
      </c>
      <c r="B11" s="170" t="s">
        <v>22</v>
      </c>
      <c r="C11" s="186" t="s">
        <v>44</v>
      </c>
      <c r="D11" s="169" t="e">
        <f>IF(ISBLANK(C11),0,+SUMIF([2]U16M!$B$2:$B$10,C11,[2]U16M!$O$2:$O$10))</f>
        <v>#VALUE!</v>
      </c>
      <c r="E11" s="186" t="s">
        <v>21</v>
      </c>
      <c r="F11" s="192" t="e">
        <f>IF(ISBLANK(E11),0,+SUMIF([2]U16W!$B$2:$B$11,E11,[2]U16W!$O$2:$O$11))</f>
        <v>#VALUE!</v>
      </c>
      <c r="G11" s="186" t="s">
        <v>131</v>
      </c>
      <c r="H11" s="191" t="e">
        <f>IF(ISBLANK(G11),0,+SUMIF([2]U13M!$B$2:$B$36,G11,[2]U13M!$O$2:$O$36))</f>
        <v>#VALUE!</v>
      </c>
      <c r="I11" s="186" t="s">
        <v>248</v>
      </c>
      <c r="J11" s="191" t="e">
        <f>IF(ISBLANK(I11),0,+SUMIF([2]U13W!$B$2:$B$26,I11,[2]U13W!$O$2:$O$26))</f>
        <v>#VALUE!</v>
      </c>
      <c r="K11" s="188" t="s">
        <v>294</v>
      </c>
      <c r="L11" s="135" t="e">
        <f>IF(ISBLANK(K11),0,+SUMIF([2]U08M!$B$2:$B$27,K11,[2]U08M!$O$2:$O$27))</f>
        <v>#VALUE!</v>
      </c>
      <c r="M11" s="182" t="s">
        <v>295</v>
      </c>
      <c r="N11" s="135" t="e">
        <f>IF(ISBLANK(M11),0,+SUMIF([2]U08W!$B$2:$B$14,M11,[2]U08W!$O$2:$O$14))</f>
        <v>#VALUE!</v>
      </c>
      <c r="O11" s="134" t="e">
        <f t="shared" si="0"/>
        <v>#VALUE!</v>
      </c>
      <c r="P11" s="139" t="e">
        <f>SUM(O11:O13)</f>
        <v>#VALUE!</v>
      </c>
      <c r="Q11" s="68"/>
    </row>
    <row r="12" spans="1:17" ht="14.25" customHeight="1">
      <c r="A12" s="69"/>
      <c r="B12" s="171"/>
      <c r="C12" s="185"/>
      <c r="D12" s="167">
        <f>IF(ISBLANK(C12),0,+SUMIF([2]U16M!$B$2:$B$10,C12,[2]U16M!$O$2:$O$10))</f>
        <v>0</v>
      </c>
      <c r="E12" s="185"/>
      <c r="F12" s="193">
        <f>IF(ISBLANK(E12),0,+SUMIF([2]U16W!$B$2:$B$11,E12,[2]U16W!$O$2:$O$11))</f>
        <v>0</v>
      </c>
      <c r="G12" s="185" t="s">
        <v>141</v>
      </c>
      <c r="H12" s="195" t="e">
        <f>IF(ISBLANK(G12),0,+SUMIF([2]U13M!$B$2:$B$36,G12,[2]U13M!$O$2:$O$36))</f>
        <v>#VALUE!</v>
      </c>
      <c r="I12" s="185"/>
      <c r="J12" s="195">
        <f>IF(ISBLANK(I12),0,+SUMIF([2]U13W!$B$2:$B$26,I12,[2]U13W!$O$2:$O$26))</f>
        <v>0</v>
      </c>
      <c r="K12" s="189" t="s">
        <v>296</v>
      </c>
      <c r="L12" s="142" t="e">
        <f>IF(ISBLANK(K12),0,+SUMIF([2]U08M!$B$2:$B$27,K12,[2]U08M!$O$2:$O$27))</f>
        <v>#VALUE!</v>
      </c>
      <c r="M12" s="183"/>
      <c r="N12" s="142">
        <f>IF(ISBLANK(M12),0,+SUMIF([2]U08W!$B$2:$B$14,M12,[2]U08W!$O$2:$O$14))</f>
        <v>0</v>
      </c>
      <c r="O12" s="141" t="e">
        <f t="shared" si="0"/>
        <v>#VALUE!</v>
      </c>
      <c r="P12" s="145"/>
      <c r="Q12" s="70"/>
    </row>
    <row r="13" spans="1:17" ht="14.25" customHeight="1" thickBot="1">
      <c r="A13" s="71"/>
      <c r="B13" s="172"/>
      <c r="C13" s="187"/>
      <c r="D13" s="168">
        <f>IF(ISBLANK(C13),0,+SUMIF([2]U16M!$B$2:$B$10,C13,[2]U16M!$O$2:$O$10))</f>
        <v>0</v>
      </c>
      <c r="E13" s="187"/>
      <c r="F13" s="194">
        <f>IF(ISBLANK(E13),0,+SUMIF([2]U16W!$B$2:$B$11,E13,[2]U16W!$O$2:$O$11))</f>
        <v>0</v>
      </c>
      <c r="G13" s="187" t="s">
        <v>146</v>
      </c>
      <c r="H13" s="196" t="e">
        <f>IF(ISBLANK(G13),0,+SUMIF([2]U13M!$B$2:$B$36,G13,[2]U13M!$O$2:$O$36))</f>
        <v>#VALUE!</v>
      </c>
      <c r="I13" s="187"/>
      <c r="J13" s="196">
        <f>IF(ISBLANK(I13),0,+SUMIF([2]U13W!$B$2:$B$26,I13,[2]U13W!$O$2:$O$26))</f>
        <v>0</v>
      </c>
      <c r="K13" s="190"/>
      <c r="L13" s="148">
        <f>IF(ISBLANK(K13),0,+SUMIF([2]U08M!$B$2:$B$27,K13,[2]U08M!$O$2:$O$27))</f>
        <v>0</v>
      </c>
      <c r="M13" s="184"/>
      <c r="N13" s="148">
        <f>IF(ISBLANK(M13),0,+SUMIF([2]U08W!$B$2:$B$14,M13,[2]U08W!$O$2:$O$14))</f>
        <v>0</v>
      </c>
      <c r="O13" s="147" t="e">
        <f t="shared" si="0"/>
        <v>#VALUE!</v>
      </c>
      <c r="P13" s="151"/>
      <c r="Q13" s="72"/>
    </row>
    <row r="14" spans="1:17" ht="14.25" customHeight="1">
      <c r="A14" s="67" t="s">
        <v>297</v>
      </c>
      <c r="B14" s="170" t="s">
        <v>40</v>
      </c>
      <c r="C14" s="186" t="s">
        <v>39</v>
      </c>
      <c r="D14" s="169" t="e">
        <f>IF(ISBLANK(C14),0,+SUMIF([2]U16M!$B$2:$B$10,C14,[2]U16M!$O$2:$O$10))</f>
        <v>#VALUE!</v>
      </c>
      <c r="E14" s="186"/>
      <c r="F14" s="192">
        <f>IF(ISBLANK(E14),0,+SUMIF([2]U16W!$B$2:$B$11,E14,[2]U16W!$O$2:$O$11))</f>
        <v>0</v>
      </c>
      <c r="G14" s="186" t="s">
        <v>116</v>
      </c>
      <c r="H14" s="191" t="e">
        <f>IF(ISBLANK(G14),0,+SUMIF([2]U13M!$B$2:$B$36,G14,[2]U13M!$O$2:$O$36))</f>
        <v>#VALUE!</v>
      </c>
      <c r="I14" s="186" t="s">
        <v>224</v>
      </c>
      <c r="J14" s="191" t="e">
        <f>IF(ISBLANK(I14),0,+SUMIF([2]U13W!$B$2:$B$26,I14,[2]U13W!$O$2:$O$26))</f>
        <v>#VALUE!</v>
      </c>
      <c r="K14" s="188" t="s">
        <v>298</v>
      </c>
      <c r="L14" s="135" t="e">
        <f>IF(ISBLANK(K14),0,+SUMIF([2]U08M!$B$2:$B$27,K14,[2]U08M!$O$2:$O$27))</f>
        <v>#VALUE!</v>
      </c>
      <c r="M14" s="182" t="s">
        <v>299</v>
      </c>
      <c r="N14" s="135" t="e">
        <f>IF(ISBLANK(M14),0,+SUMIF([2]U08W!$B$2:$B$14,M14,[2]U08W!$O$2:$O$14))</f>
        <v>#VALUE!</v>
      </c>
      <c r="O14" s="134" t="e">
        <f t="shared" si="0"/>
        <v>#VALUE!</v>
      </c>
      <c r="P14" s="139" t="e">
        <f>SUM(O14:O16)</f>
        <v>#VALUE!</v>
      </c>
      <c r="Q14" s="68"/>
    </row>
    <row r="15" spans="1:17" ht="14.25" customHeight="1">
      <c r="A15" s="69"/>
      <c r="B15" s="171"/>
      <c r="C15" s="185"/>
      <c r="D15" s="167">
        <f>IF(ISBLANK(C15),0,+SUMIF([2]U16M!$B$2:$B$10,C15,[2]U16M!$O$2:$O$10))</f>
        <v>0</v>
      </c>
      <c r="E15" s="185"/>
      <c r="F15" s="193">
        <f>IF(ISBLANK(E15),0,+SUMIF([2]U16W!$B$2:$B$11,E15,[2]U16W!$O$2:$O$11))</f>
        <v>0</v>
      </c>
      <c r="G15" s="185" t="s">
        <v>91</v>
      </c>
      <c r="H15" s="195" t="e">
        <f>IF(ISBLANK(G15),0,+SUMIF([2]U13M!$B$2:$B$36,G15,[2]U13M!$O$2:$O$36))</f>
        <v>#VALUE!</v>
      </c>
      <c r="I15" s="185" t="s">
        <v>232</v>
      </c>
      <c r="J15" s="195" t="e">
        <f>IF(ISBLANK(I15),0,+SUMIF([2]U13W!$B$2:$B$26,I15,[2]U13W!$O$2:$O$26))</f>
        <v>#VALUE!</v>
      </c>
      <c r="K15" s="189" t="s">
        <v>300</v>
      </c>
      <c r="L15" s="142" t="e">
        <f>IF(ISBLANK(K15),0,+SUMIF([2]U08M!$B$2:$B$27,K15,[2]U08M!$O$2:$O$27))</f>
        <v>#VALUE!</v>
      </c>
      <c r="M15" s="183" t="s">
        <v>325</v>
      </c>
      <c r="N15" s="142" t="e">
        <f>IF(ISBLANK(M15),0,+SUMIF([2]U08W!$B$2:$B$14,M15,[2]U08W!$O$2:$O$14))</f>
        <v>#VALUE!</v>
      </c>
      <c r="O15" s="141" t="e">
        <f t="shared" si="0"/>
        <v>#VALUE!</v>
      </c>
      <c r="P15" s="145"/>
      <c r="Q15" s="70"/>
    </row>
    <row r="16" spans="1:17" ht="14.25" customHeight="1" thickBot="1">
      <c r="A16" s="71"/>
      <c r="B16" s="172"/>
      <c r="C16" s="187"/>
      <c r="D16" s="168">
        <f>IF(ISBLANK(C16),0,+SUMIF([2]U16M!$B$2:$B$10,C16,[2]U16M!$O$2:$O$10))</f>
        <v>0</v>
      </c>
      <c r="E16" s="187"/>
      <c r="F16" s="194">
        <f>IF(ISBLANK(E16),0,+SUMIF([2]U16W!$B$2:$B$11,E16,[2]U16W!$O$2:$O$11))</f>
        <v>0</v>
      </c>
      <c r="G16" s="187" t="s">
        <v>175</v>
      </c>
      <c r="H16" s="196" t="e">
        <f>IF(ISBLANK(G16),0,+SUMIF([2]U13M!$B$2:$B$36,G16,[2]U13M!$O$2:$O$36))</f>
        <v>#VALUE!</v>
      </c>
      <c r="I16" s="187" t="s">
        <v>274</v>
      </c>
      <c r="J16" s="196" t="e">
        <f>IF(ISBLANK(I16),0,+SUMIF([2]U13W!$B$2:$B$26,I16,[2]U13W!$O$2:$O$26))</f>
        <v>#VALUE!</v>
      </c>
      <c r="K16" s="190" t="s">
        <v>301</v>
      </c>
      <c r="L16" s="148" t="e">
        <f>IF(ISBLANK(K16),0,+SUMIF([2]U08M!$B$2:$B$27,K16,[2]U08M!$O$2:$O$27))</f>
        <v>#VALUE!</v>
      </c>
      <c r="M16" s="184"/>
      <c r="N16" s="148">
        <f>IF(ISBLANK(M16),0,+SUMIF([2]U08W!$B$2:$B$14,M16,[2]U08W!$O$2:$O$14))</f>
        <v>0</v>
      </c>
      <c r="O16" s="147" t="e">
        <f t="shared" si="0"/>
        <v>#VALUE!</v>
      </c>
      <c r="P16" s="151"/>
      <c r="Q16" s="72"/>
    </row>
    <row r="17" spans="1:17" ht="14.25" customHeight="1">
      <c r="A17" s="67" t="s">
        <v>302</v>
      </c>
      <c r="B17" s="170" t="s">
        <v>303</v>
      </c>
      <c r="C17" s="186" t="s">
        <v>34</v>
      </c>
      <c r="D17" s="169" t="e">
        <f>IF(ISBLANK(C17),0,+SUMIF([2]U16M!$B$2:$B$10,C17,[2]U16M!$O$2:$O$10))</f>
        <v>#VALUE!</v>
      </c>
      <c r="E17" s="186" t="s">
        <v>9</v>
      </c>
      <c r="F17" s="192" t="e">
        <f>IF(ISBLANK(E17),0,+SUMIF([2]U16W!$B$2:$B$11,E17,[2]U16W!$O$2:$O$11))</f>
        <v>#VALUE!</v>
      </c>
      <c r="G17" s="186" t="s">
        <v>83</v>
      </c>
      <c r="H17" s="191" t="e">
        <f>IF(ISBLANK(G17),0,+SUMIF([2]U13M!$B$2:$B$36,G17,[2]U13M!$O$2:$O$36))</f>
        <v>#VALUE!</v>
      </c>
      <c r="I17" s="186" t="s">
        <v>226</v>
      </c>
      <c r="J17" s="191" t="e">
        <f>IF(ISBLANK(I17),0,+SUMIF([2]U13W!$B$2:$B$26,I17,[2]U13W!$O$2:$O$26))</f>
        <v>#VALUE!</v>
      </c>
      <c r="K17" s="188"/>
      <c r="L17" s="135">
        <f>IF(ISBLANK(K17),0,+SUMIF([2]U08M!$B$2:$B$27,K17,[2]U08M!$O$2:$O$27))</f>
        <v>0</v>
      </c>
      <c r="M17" s="182"/>
      <c r="N17" s="135">
        <f>IF(ISBLANK(M17),0,+SUMIF([2]U08W!$B$2:$B$14,M17,[2]U08W!$O$2:$O$14))</f>
        <v>0</v>
      </c>
      <c r="O17" s="134" t="e">
        <f t="shared" si="0"/>
        <v>#VALUE!</v>
      </c>
      <c r="P17" s="139" t="e">
        <f>SUM(O17:O19)</f>
        <v>#VALUE!</v>
      </c>
      <c r="Q17" s="68"/>
    </row>
    <row r="18" spans="1:17" ht="14.25" customHeight="1">
      <c r="A18" s="69"/>
      <c r="B18" s="171"/>
      <c r="C18" s="185" t="s">
        <v>42</v>
      </c>
      <c r="D18" s="167" t="e">
        <f>IF(ISBLANK(C18),0,+SUMIF([2]U16M!$B$2:$B$10,C18,[2]U16M!$O$2:$O$10))</f>
        <v>#VALUE!</v>
      </c>
      <c r="E18" s="185" t="s">
        <v>19</v>
      </c>
      <c r="F18" s="193" t="e">
        <f>IF(ISBLANK(E18),0,+SUMIF([2]U16W!$B$2:$B$11,E18,[2]U16W!$O$2:$O$11))</f>
        <v>#VALUE!</v>
      </c>
      <c r="G18" s="185" t="s">
        <v>171</v>
      </c>
      <c r="H18" s="195" t="e">
        <f>IF(ISBLANK(G18),0,+SUMIF([2]U13M!$B$2:$B$36,G18,[2]U13M!$O$2:$O$36))</f>
        <v>#VALUE!</v>
      </c>
      <c r="I18" s="185" t="s">
        <v>242</v>
      </c>
      <c r="J18" s="195" t="e">
        <f>IF(ISBLANK(I18),0,+SUMIF([2]U13W!$B$2:$B$26,I18,[2]U13W!$O$2:$O$26))</f>
        <v>#VALUE!</v>
      </c>
      <c r="K18" s="189"/>
      <c r="L18" s="142">
        <f>IF(ISBLANK(K18),0,+SUMIF([2]U08M!$B$2:$B$27,K18,[2]U08M!$O$2:$O$27))</f>
        <v>0</v>
      </c>
      <c r="M18" s="183"/>
      <c r="N18" s="142">
        <f>IF(ISBLANK(M18),0,+SUMIF([2]U08W!$B$2:$B$14,M18,[2]U08W!$O$2:$O$14))</f>
        <v>0</v>
      </c>
      <c r="O18" s="141" t="e">
        <f t="shared" si="0"/>
        <v>#VALUE!</v>
      </c>
      <c r="P18" s="145"/>
      <c r="Q18" s="70"/>
    </row>
    <row r="19" spans="1:17" ht="14.25" customHeight="1" thickBot="1">
      <c r="A19" s="71"/>
      <c r="B19" s="172"/>
      <c r="C19" s="187"/>
      <c r="D19" s="168">
        <f>IF(ISBLANK(C19),0,+SUMIF([2]U16M!$B$2:$B$10,C19,[2]U16M!$O$2:$O$10))</f>
        <v>0</v>
      </c>
      <c r="E19" s="187"/>
      <c r="F19" s="194">
        <f>IF(ISBLANK(E19),0,+SUMIF([2]U16W!$B$2:$B$11,E19,[2]U16W!$O$2:$O$11))</f>
        <v>0</v>
      </c>
      <c r="G19" s="187" t="s">
        <v>181</v>
      </c>
      <c r="H19" s="196" t="e">
        <f>IF(ISBLANK(G19),0,+SUMIF([2]U13M!$B$2:$B$36,G19,[2]U13M!$O$2:$O$36))</f>
        <v>#VALUE!</v>
      </c>
      <c r="I19" s="187" t="s">
        <v>250</v>
      </c>
      <c r="J19" s="196" t="e">
        <f>IF(ISBLANK(I19),0,+SUMIF([2]U13W!$B$2:$B$26,I19,[2]U13W!$O$2:$O$26))</f>
        <v>#VALUE!</v>
      </c>
      <c r="K19" s="190"/>
      <c r="L19" s="148">
        <f>IF(ISBLANK(K19),0,+SUMIF([2]U08M!$B$2:$B$27,K19,[2]U08M!$O$2:$O$27))</f>
        <v>0</v>
      </c>
      <c r="M19" s="184"/>
      <c r="N19" s="148">
        <f>IF(ISBLANK(M19),0,+SUMIF([2]U08W!$B$2:$B$14,M19,[2]U08W!$O$2:$O$14))</f>
        <v>0</v>
      </c>
      <c r="O19" s="147" t="e">
        <f t="shared" si="0"/>
        <v>#VALUE!</v>
      </c>
      <c r="P19" s="151"/>
      <c r="Q19" s="72"/>
    </row>
    <row r="20" spans="1:17" ht="14.25" customHeight="1">
      <c r="A20" s="67" t="s">
        <v>304</v>
      </c>
      <c r="B20" s="170" t="s">
        <v>47</v>
      </c>
      <c r="C20" s="186" t="s">
        <v>46</v>
      </c>
      <c r="D20" s="169" t="e">
        <f>IF(ISBLANK(C20),0,+SUMIF([2]U16M!$B$2:$B$10,C20,[2]U16M!$O$2:$O$10))</f>
        <v>#VALUE!</v>
      </c>
      <c r="E20" s="186" t="s">
        <v>260</v>
      </c>
      <c r="F20" s="192" t="e">
        <f>IF(ISBLANK(E20),0,+SUMIF([2]U16W!$B$2:$B$11,E20,[2]U16W!$O$2:$O$11))</f>
        <v>#VALUE!</v>
      </c>
      <c r="G20" s="186" t="s">
        <v>169</v>
      </c>
      <c r="H20" s="191" t="e">
        <f>IF(ISBLANK(G20),0,+SUMIF([2]U13M!$B$2:$B$36,G20,[2]U13M!$O$2:$O$36))</f>
        <v>#VALUE!</v>
      </c>
      <c r="I20" s="186" t="s">
        <v>228</v>
      </c>
      <c r="J20" s="191" t="e">
        <f>IF(ISBLANK(I20),0,+SUMIF([2]U13W!$B$2:$B$26,I20,[2]U13W!$O$2:$O$26))</f>
        <v>#VALUE!</v>
      </c>
      <c r="K20" s="188" t="s">
        <v>326</v>
      </c>
      <c r="L20" s="135" t="e">
        <f>IF(ISBLANK(K20),0,+SUMIF([2]U08M!$B$2:$B$27,K20,[2]U08M!$O$2:$O$27))</f>
        <v>#VALUE!</v>
      </c>
      <c r="M20" s="182" t="s">
        <v>327</v>
      </c>
      <c r="N20" s="135" t="e">
        <f>IF(ISBLANK(M20),0,+SUMIF([2]U08W!$B$2:$B$14,M20,[2]U08W!$O$2:$O$14))</f>
        <v>#VALUE!</v>
      </c>
      <c r="O20" s="134" t="e">
        <f t="shared" si="0"/>
        <v>#VALUE!</v>
      </c>
      <c r="P20" s="139" t="e">
        <f>SUM(O20:O22)</f>
        <v>#VALUE!</v>
      </c>
      <c r="Q20" s="68"/>
    </row>
    <row r="21" spans="1:17" ht="14.25" customHeight="1">
      <c r="A21" s="69"/>
      <c r="B21" s="171"/>
      <c r="C21" s="185"/>
      <c r="D21" s="167">
        <f>IF(ISBLANK(C21),0,+SUMIF([2]U16M!$B$2:$B$10,C21,[2]U16M!$O$2:$O$10))</f>
        <v>0</v>
      </c>
      <c r="E21" s="185" t="s">
        <v>261</v>
      </c>
      <c r="F21" s="193" t="e">
        <f>IF(ISBLANK(E21),0,+SUMIF([2]U16W!$B$2:$B$11,E21,[2]U16W!$O$2:$O$11))</f>
        <v>#VALUE!</v>
      </c>
      <c r="G21" s="185" t="s">
        <v>194</v>
      </c>
      <c r="H21" s="195" t="e">
        <f>IF(ISBLANK(G21),0,+SUMIF([2]U13M!$B$2:$B$36,G21,[2]U13M!$O$2:$O$36))</f>
        <v>#VALUE!</v>
      </c>
      <c r="I21" s="185" t="s">
        <v>246</v>
      </c>
      <c r="J21" s="195" t="e">
        <f>IF(ISBLANK(I21),0,+SUMIF([2]U13W!$B$2:$B$26,I21,[2]U13W!$O$2:$O$26))</f>
        <v>#VALUE!</v>
      </c>
      <c r="K21" s="189" t="s">
        <v>328</v>
      </c>
      <c r="L21" s="142" t="e">
        <f>IF(ISBLANK(K21),0,+SUMIF([2]U08M!$B$2:$B$27,K21,[2]U08M!$O$2:$O$27))</f>
        <v>#VALUE!</v>
      </c>
      <c r="M21" s="183"/>
      <c r="N21" s="142">
        <f>IF(ISBLANK(M21),0,+SUMIF([2]U08W!$B$2:$B$14,M21,[2]U08W!$O$2:$O$14))</f>
        <v>0</v>
      </c>
      <c r="O21" s="141" t="e">
        <f t="shared" si="0"/>
        <v>#VALUE!</v>
      </c>
      <c r="P21" s="145"/>
      <c r="Q21" s="70"/>
    </row>
    <row r="22" spans="1:17" ht="14.25" customHeight="1" thickBot="1">
      <c r="A22" s="71"/>
      <c r="B22" s="172"/>
      <c r="C22" s="187"/>
      <c r="D22" s="168">
        <f>IF(ISBLANK(C22),0,+SUMIF([2]U16M!$B$2:$B$10,C22,[2]U16M!$O$2:$O$10))</f>
        <v>0</v>
      </c>
      <c r="E22" s="187"/>
      <c r="F22" s="194">
        <f>IF(ISBLANK(E22),0,+SUMIF([2]U16W!$B$2:$B$11,E22,[2]U16W!$O$2:$O$11))</f>
        <v>0</v>
      </c>
      <c r="G22" s="187" t="s">
        <v>210</v>
      </c>
      <c r="H22" s="196" t="e">
        <f>IF(ISBLANK(G22),0,+SUMIF([2]U13M!$B$2:$B$36,G22,[2]U13M!$O$2:$O$36))</f>
        <v>#VALUE!</v>
      </c>
      <c r="I22" s="187"/>
      <c r="J22" s="196">
        <f>IF(ISBLANK(I22),0,+SUMIF([2]U13W!$B$2:$B$26,I22,[2]U13W!$O$2:$O$26))</f>
        <v>0</v>
      </c>
      <c r="K22" s="190" t="s">
        <v>329</v>
      </c>
      <c r="L22" s="148" t="e">
        <f>IF(ISBLANK(K22),0,+SUMIF([2]U08M!$B$2:$B$27,K22,[2]U08M!$O$2:$O$27))</f>
        <v>#VALUE!</v>
      </c>
      <c r="M22" s="184"/>
      <c r="N22" s="148">
        <f>IF(ISBLANK(M22),0,+SUMIF([2]U08W!$B$2:$B$14,M22,[2]U08W!$O$2:$O$14))</f>
        <v>0</v>
      </c>
      <c r="O22" s="147" t="e">
        <f t="shared" si="0"/>
        <v>#VALUE!</v>
      </c>
      <c r="P22" s="151"/>
      <c r="Q22" s="72"/>
    </row>
    <row r="23" spans="1:17" ht="14.25" customHeight="1">
      <c r="A23" s="67" t="s">
        <v>306</v>
      </c>
      <c r="B23" s="170" t="s">
        <v>185</v>
      </c>
      <c r="C23" s="186"/>
      <c r="D23" s="169">
        <f>IF(ISBLANK(C23),0,+SUMIF([2]U16M!$B$2:$B$10,C23,[2]U16M!$O$2:$O$10))</f>
        <v>0</v>
      </c>
      <c r="E23" s="186"/>
      <c r="F23" s="192">
        <f>IF(ISBLANK(E23),0,+SUMIF([2]U16W!$B$2:$B$11,E23,[2]U16W!$O$2:$O$11))</f>
        <v>0</v>
      </c>
      <c r="G23" s="186" t="s">
        <v>184</v>
      </c>
      <c r="H23" s="191" t="e">
        <f>IF(ISBLANK(G23),0,+SUMIF([2]U13M!$B$2:$B$36,G23,[2]U13M!$O$2:$O$36))</f>
        <v>#VALUE!</v>
      </c>
      <c r="I23" s="186" t="s">
        <v>272</v>
      </c>
      <c r="J23" s="191" t="e">
        <f>IF(ISBLANK(I23),0,+SUMIF([2]U13W!$B$2:$B$26,I23,[2]U13W!$O$2:$O$26))</f>
        <v>#VALUE!</v>
      </c>
      <c r="K23" s="188" t="s">
        <v>307</v>
      </c>
      <c r="L23" s="135" t="e">
        <f>IF(ISBLANK(K23),0,+SUMIF([2]U08M!$B$2:$B$27,K23,[2]U08M!$O$2:$O$27))</f>
        <v>#VALUE!</v>
      </c>
      <c r="M23" s="182"/>
      <c r="N23" s="135">
        <f>IF(ISBLANK(M23),0,+SUMIF([2]U08W!$B$2:$B$14,M23,[2]U08W!$O$2:$O$14))</f>
        <v>0</v>
      </c>
      <c r="O23" s="134" t="e">
        <f t="shared" si="0"/>
        <v>#VALUE!</v>
      </c>
      <c r="P23" s="139" t="e">
        <f>SUM(O23:O24)</f>
        <v>#VALUE!</v>
      </c>
      <c r="Q23" s="68"/>
    </row>
    <row r="24" spans="1:17" ht="14.25" customHeight="1" thickBot="1">
      <c r="A24" s="69"/>
      <c r="B24" s="171"/>
      <c r="C24" s="185"/>
      <c r="D24" s="167">
        <f>IF(ISBLANK(C24),0,+SUMIF([2]U16M!$B$2:$B$10,C24,[2]U16M!$O$2:$O$10))</f>
        <v>0</v>
      </c>
      <c r="E24" s="185"/>
      <c r="F24" s="193">
        <f>IF(ISBLANK(E24),0,+SUMIF([2]U16W!$B$2:$B$11,E24,[2]U16W!$O$2:$O$11))</f>
        <v>0</v>
      </c>
      <c r="G24" s="185" t="s">
        <v>330</v>
      </c>
      <c r="H24" s="195" t="e">
        <f>IF(ISBLANK(G24),0,+SUMIF([2]U13M!$B$2:$B$36,G24,[2]U13M!$O$2:$O$36))</f>
        <v>#VALUE!</v>
      </c>
      <c r="I24" s="185"/>
      <c r="J24" s="195">
        <f>IF(ISBLANK(I24),0,+SUMIF([2]U13W!$B$2:$B$26,I24,[2]U13W!$O$2:$O$26))</f>
        <v>0</v>
      </c>
      <c r="K24" s="189"/>
      <c r="L24" s="142">
        <f>IF(ISBLANK(K24),0,+SUMIF([2]U08M!$B$2:$B$27,K24,[2]U08M!$O$2:$O$27))</f>
        <v>0</v>
      </c>
      <c r="M24" s="183"/>
      <c r="N24" s="142">
        <f>IF(ISBLANK(M24),0,+SUMIF([2]U08W!$B$2:$B$14,M24,[2]U08W!$O$2:$O$14))</f>
        <v>0</v>
      </c>
      <c r="O24" s="141" t="e">
        <f t="shared" si="0"/>
        <v>#VALUE!</v>
      </c>
      <c r="P24" s="145"/>
      <c r="Q24" s="70"/>
    </row>
    <row r="25" spans="1:17" ht="14.25" customHeight="1">
      <c r="A25" s="67" t="s">
        <v>308</v>
      </c>
      <c r="B25" s="170" t="s">
        <v>199</v>
      </c>
      <c r="C25" s="186"/>
      <c r="D25" s="169">
        <f>IF(ISBLANK(C25),0,+SUMIF([2]U16M!$B$2:$B$10,C25,[2]U16M!$O$2:$O$10))</f>
        <v>0</v>
      </c>
      <c r="E25" s="186"/>
      <c r="F25" s="192">
        <f>IF(ISBLANK(E25),0,+SUMIF([2]U16W!$B$2:$B$11,E25,[2]U16W!$O$2:$O$11))</f>
        <v>0</v>
      </c>
      <c r="G25" s="186" t="s">
        <v>198</v>
      </c>
      <c r="H25" s="191" t="e">
        <f>IF(ISBLANK(G25),0,+SUMIF([2]U13M!$B$2:$B$36,G25,[2]U13M!$O$2:$O$36))</f>
        <v>#VALUE!</v>
      </c>
      <c r="I25" s="186"/>
      <c r="J25" s="191">
        <f>IF(ISBLANK(I25),0,+SUMIF([2]U13W!$B$2:$B$26,I25,[2]U13W!$O$2:$O$26))</f>
        <v>0</v>
      </c>
      <c r="K25" s="188" t="s">
        <v>309</v>
      </c>
      <c r="L25" s="135" t="e">
        <f>IF(ISBLANK(K25),0,+SUMIF([2]U08M!$B$2:$B$27,K25,[2]U08M!$O$2:$O$27))</f>
        <v>#VALUE!</v>
      </c>
      <c r="M25" s="182"/>
      <c r="N25" s="135">
        <f>IF(ISBLANK(M25),0,+SUMIF([2]U08W!$B$2:$B$14,M25,[2]U08W!$O$2:$O$14))</f>
        <v>0</v>
      </c>
      <c r="O25" s="134" t="e">
        <f t="shared" si="0"/>
        <v>#VALUE!</v>
      </c>
      <c r="P25" s="139" t="e">
        <f>SUM(O25:O26)</f>
        <v>#VALUE!</v>
      </c>
      <c r="Q25" s="68"/>
    </row>
    <row r="26" spans="1:17" ht="14.25" customHeight="1" thickBot="1">
      <c r="A26" s="69"/>
      <c r="B26" s="171"/>
      <c r="C26" s="185"/>
      <c r="D26" s="167">
        <f>IF(ISBLANK(C26),0,+SUMIF([2]U16M!$B$2:$B$10,C26,[2]U16M!$O$2:$O$10))</f>
        <v>0</v>
      </c>
      <c r="E26" s="185"/>
      <c r="F26" s="193">
        <f>IF(ISBLANK(E26),0,+SUMIF([2]U16W!$B$2:$B$11,E26,[2]U16W!$O$2:$O$11))</f>
        <v>0</v>
      </c>
      <c r="G26" s="185" t="s">
        <v>209</v>
      </c>
      <c r="H26" s="195" t="e">
        <f>IF(ISBLANK(G26),0,+SUMIF([2]U13M!$B$2:$B$36,G26,[2]U13M!$O$2:$O$36))</f>
        <v>#VALUE!</v>
      </c>
      <c r="I26" s="185"/>
      <c r="J26" s="195">
        <f>IF(ISBLANK(I26),0,+SUMIF([2]U13W!$B$2:$B$26,I26,[2]U13W!$O$2:$O$26))</f>
        <v>0</v>
      </c>
      <c r="K26" s="189"/>
      <c r="L26" s="142">
        <f>IF(ISBLANK(K26),0,+SUMIF([2]U08M!$B$2:$B$27,K26,[2]U08M!$O$2:$O$27))</f>
        <v>0</v>
      </c>
      <c r="M26" s="183"/>
      <c r="N26" s="142">
        <f>IF(ISBLANK(M26),0,+SUMIF([2]U08W!$B$2:$B$14,M26,[2]U08W!$O$2:$O$14))</f>
        <v>0</v>
      </c>
      <c r="O26" s="141" t="e">
        <f t="shared" si="0"/>
        <v>#VALUE!</v>
      </c>
      <c r="P26" s="145"/>
      <c r="Q26" s="70"/>
    </row>
    <row r="27" spans="1:17" ht="14.25" customHeight="1">
      <c r="A27" s="67" t="s">
        <v>310</v>
      </c>
      <c r="B27" s="170" t="s">
        <v>239</v>
      </c>
      <c r="C27" s="186"/>
      <c r="D27" s="169">
        <f>IF(ISBLANK(C27),0,+SUMIF([2]U16M!$B$2:$B$10,C27,[2]U16M!$O$2:$O$10))</f>
        <v>0</v>
      </c>
      <c r="E27" s="186"/>
      <c r="F27" s="192">
        <f>IF(ISBLANK(E27),0,+SUMIF([2]U16W!$B$2:$B$11,E27,[2]U16W!$O$2:$O$11))</f>
        <v>0</v>
      </c>
      <c r="G27" s="186"/>
      <c r="H27" s="191">
        <f>IF(ISBLANK(G27),0,+SUMIF([2]U13M!$B$2:$B$36,G27,[2]U13M!$O$2:$O$36))</f>
        <v>0</v>
      </c>
      <c r="I27" s="186" t="s">
        <v>238</v>
      </c>
      <c r="J27" s="191" t="e">
        <f>IF(ISBLANK(I27),0,+SUMIF([2]U13W!$B$2:$B$26,I27,[2]U13W!$O$2:$O$26))</f>
        <v>#VALUE!</v>
      </c>
      <c r="K27" s="188" t="s">
        <v>311</v>
      </c>
      <c r="L27" s="135" t="e">
        <f>IF(ISBLANK(K27),0,+SUMIF([2]U08M!$B$2:$B$27,K27,[2]U08M!$O$2:$O$27))</f>
        <v>#VALUE!</v>
      </c>
      <c r="M27" s="182" t="s">
        <v>312</v>
      </c>
      <c r="N27" s="135" t="e">
        <f>IF(ISBLANK(M27),0,+SUMIF([2]U08W!$B$2:$B$14,M27,[2]U08W!$O$2:$O$14))</f>
        <v>#VALUE!</v>
      </c>
      <c r="O27" s="134" t="e">
        <f t="shared" si="0"/>
        <v>#VALUE!</v>
      </c>
      <c r="P27" s="139" t="e">
        <f>SUM(O27:O28)</f>
        <v>#VALUE!</v>
      </c>
      <c r="Q27" s="68"/>
    </row>
    <row r="28" spans="1:17" ht="14.25" customHeight="1" thickBot="1">
      <c r="A28" s="69"/>
      <c r="B28" s="171"/>
      <c r="C28" s="185"/>
      <c r="D28" s="167">
        <f>IF(ISBLANK(C28),0,+SUMIF([2]U16M!$B$2:$B$10,C28,[2]U16M!$O$2:$O$10))</f>
        <v>0</v>
      </c>
      <c r="E28" s="185"/>
      <c r="F28" s="193">
        <f>IF(ISBLANK(E28),0,+SUMIF([2]U16W!$B$2:$B$11,E28,[2]U16W!$O$2:$O$11))</f>
        <v>0</v>
      </c>
      <c r="G28" s="185"/>
      <c r="H28" s="195">
        <f>IF(ISBLANK(G28),0,+SUMIF([2]U13M!$B$2:$B$36,G28,[2]U13M!$O$2:$O$36))</f>
        <v>0</v>
      </c>
      <c r="I28" s="185"/>
      <c r="J28" s="195">
        <f>IF(ISBLANK(I28),0,+SUMIF([2]U13W!$B$2:$B$26,I28,[2]U13W!$O$2:$O$26))</f>
        <v>0</v>
      </c>
      <c r="K28" s="189" t="s">
        <v>313</v>
      </c>
      <c r="L28" s="142" t="e">
        <f>IF(ISBLANK(K28),0,+SUMIF([2]U08M!$B$2:$B$27,K28,[2]U08M!$O$2:$O$27))</f>
        <v>#VALUE!</v>
      </c>
      <c r="M28" s="183"/>
      <c r="N28" s="142">
        <f>IF(ISBLANK(M28),0,+SUMIF([2]U08W!$B$2:$B$14,M28,[2]U08W!$O$2:$O$14))</f>
        <v>0</v>
      </c>
      <c r="O28" s="141" t="e">
        <f t="shared" si="0"/>
        <v>#VALUE!</v>
      </c>
      <c r="P28" s="145"/>
      <c r="Q28" s="70"/>
    </row>
    <row r="29" spans="1:17" ht="14.25" customHeight="1">
      <c r="A29" s="67" t="s">
        <v>314</v>
      </c>
      <c r="B29" s="170" t="s">
        <v>18</v>
      </c>
      <c r="C29" s="186"/>
      <c r="D29" s="169">
        <f>IF(ISBLANK(C29),0,+SUMIF([2]U16M!$B$2:$B$10,C29,[2]U16M!$O$2:$O$10))</f>
        <v>0</v>
      </c>
      <c r="E29" s="186" t="s">
        <v>20</v>
      </c>
      <c r="F29" s="192" t="e">
        <f>IF(ISBLANK(E29),0,+SUMIF([2]U16W!$B$2:$B$11,E29,[2]U16W!$O$2:$O$11))</f>
        <v>#VALUE!</v>
      </c>
      <c r="G29" s="186" t="s">
        <v>120</v>
      </c>
      <c r="H29" s="191" t="e">
        <f>IF(ISBLANK(G29),0,+SUMIF([2]U13M!$B$2:$B$36,G29,[2]U13M!$O$2:$O$36))</f>
        <v>#VALUE!</v>
      </c>
      <c r="I29" s="186" t="s">
        <v>220</v>
      </c>
      <c r="J29" s="191" t="e">
        <f>IF(ISBLANK(I29),0,+SUMIF([2]U13W!$B$2:$B$26,I29,[2]U13W!$O$2:$O$26))</f>
        <v>#VALUE!</v>
      </c>
      <c r="K29" s="188" t="s">
        <v>315</v>
      </c>
      <c r="L29" s="135" t="e">
        <f>IF(ISBLANK(K29),0,+SUMIF([2]U08M!$B$2:$B$27,K29,[2]U08M!$O$2:$O$27))</f>
        <v>#VALUE!</v>
      </c>
      <c r="M29" s="182" t="s">
        <v>316</v>
      </c>
      <c r="N29" s="135" t="e">
        <f>IF(ISBLANK(M29),0,+SUMIF([2]U08W!$B$2:$B$14,M29,[2]U08W!$O$2:$O$14))</f>
        <v>#VALUE!</v>
      </c>
      <c r="O29" s="134" t="e">
        <f t="shared" si="0"/>
        <v>#VALUE!</v>
      </c>
      <c r="P29" s="139" t="e">
        <f>SUM(O29:O31)</f>
        <v>#VALUE!</v>
      </c>
      <c r="Q29" s="68"/>
    </row>
    <row r="30" spans="1:17" ht="14.25" customHeight="1">
      <c r="A30" s="69"/>
      <c r="B30" s="171"/>
      <c r="C30" s="185"/>
      <c r="D30" s="167">
        <f>IF(ISBLANK(C30),0,+SUMIF([2]U16M!$B$2:$B$10,C30,[2]U16M!$O$2:$O$10))</f>
        <v>0</v>
      </c>
      <c r="E30" s="185" t="s">
        <v>17</v>
      </c>
      <c r="F30" s="193" t="e">
        <f>IF(ISBLANK(E30),0,+SUMIF([2]U16W!$B$2:$B$11,E30,[2]U16W!$O$2:$O$11))</f>
        <v>#VALUE!</v>
      </c>
      <c r="G30" s="185" t="s">
        <v>190</v>
      </c>
      <c r="H30" s="195" t="e">
        <f>IF(ISBLANK(G30),0,+SUMIF([2]U13M!$B$2:$B$36,G30,[2]U13M!$O$2:$O$36))</f>
        <v>#VALUE!</v>
      </c>
      <c r="I30" s="185" t="s">
        <v>222</v>
      </c>
      <c r="J30" s="195" t="e">
        <f>IF(ISBLANK(I30),0,+SUMIF([2]U13W!$B$2:$B$26,I30,[2]U13W!$O$2:$O$26))</f>
        <v>#VALUE!</v>
      </c>
      <c r="K30" s="189"/>
      <c r="L30" s="142">
        <f>IF(ISBLANK(K30),0,+SUMIF([2]U08M!$B$2:$B$27,K30,[2]U08M!$O$2:$O$27))</f>
        <v>0</v>
      </c>
      <c r="M30" s="166" t="s">
        <v>317</v>
      </c>
      <c r="N30" s="142" t="e">
        <f>IF(ISBLANK(M30),0,+SUMIF([2]U08W!$B$2:$B$14,M30,[2]U08W!$O$2:$O$14))</f>
        <v>#VALUE!</v>
      </c>
      <c r="O30" s="141" t="e">
        <f t="shared" si="0"/>
        <v>#VALUE!</v>
      </c>
      <c r="P30" s="145"/>
      <c r="Q30" s="70"/>
    </row>
    <row r="31" spans="1:17" ht="14.25" customHeight="1" thickBot="1">
      <c r="A31" s="71"/>
      <c r="B31" s="172"/>
      <c r="C31" s="187"/>
      <c r="D31" s="168">
        <f>IF(ISBLANK(C31),0,+SUMIF([2]U16M!$B$2:$B$10,C31,[2]U16M!$O$2:$O$10))</f>
        <v>0</v>
      </c>
      <c r="E31" s="187"/>
      <c r="F31" s="194">
        <f>IF(ISBLANK(E31),0,+SUMIF([2]U16W!$B$2:$B$11,E31,[2]U16W!$O$2:$O$11))</f>
        <v>0</v>
      </c>
      <c r="G31" s="187" t="s">
        <v>187</v>
      </c>
      <c r="H31" s="196" t="e">
        <f>IF(ISBLANK(G31),0,+SUMIF([2]U13M!$B$2:$B$36,G31,[2]U13M!$O$2:$O$36))</f>
        <v>#VALUE!</v>
      </c>
      <c r="I31" s="187" t="s">
        <v>243</v>
      </c>
      <c r="J31" s="196" t="e">
        <f>IF(ISBLANK(I31),0,+SUMIF([2]U13W!$B$2:$B$26,I31,[2]U13W!$O$2:$O$26))</f>
        <v>#VALUE!</v>
      </c>
      <c r="K31" s="190"/>
      <c r="L31" s="148">
        <f>IF(ISBLANK(K31),0,+SUMIF([2]U08M!$B$2:$B$27,K31,[2]U08M!$O$2:$O$27))</f>
        <v>0</v>
      </c>
      <c r="M31" s="184"/>
      <c r="N31" s="148">
        <f>IF(ISBLANK(M31),0,+SUMIF([2]U08W!$B$2:$B$14,M31,[2]U08W!$O$2:$O$14))</f>
        <v>0</v>
      </c>
      <c r="O31" s="147" t="e">
        <f t="shared" si="0"/>
        <v>#VALUE!</v>
      </c>
      <c r="P31" s="151"/>
      <c r="Q31" s="72"/>
    </row>
    <row r="32" spans="1:17" ht="14.25" customHeight="1">
      <c r="A32" s="67" t="s">
        <v>318</v>
      </c>
      <c r="B32" s="170" t="s">
        <v>319</v>
      </c>
      <c r="C32" s="186"/>
      <c r="D32" s="169">
        <f>IF(ISBLANK(C32),0,+SUMIF([2]U16M!$B$2:$B$10,C32,[2]U16M!$O$2:$O$10))</f>
        <v>0</v>
      </c>
      <c r="E32" s="186"/>
      <c r="F32" s="192">
        <f>IF(ISBLANK(E32),0,+SUMIF([2]U16W!$B$2:$B$11,E32,[2]U16W!$O$2:$O$11))</f>
        <v>0</v>
      </c>
      <c r="G32" s="186"/>
      <c r="H32" s="191">
        <f>IF(ISBLANK(G32),0,+SUMIF([2]U13M!$B$2:$B$36,G32,[2]U13M!$O$2:$O$36))</f>
        <v>0</v>
      </c>
      <c r="I32" s="186"/>
      <c r="J32" s="191">
        <f>IF(ISBLANK(I32),0,+SUMIF([2]U13W!$B$2:$B$26,I32,[2]U13W!$O$2:$O$26))</f>
        <v>0</v>
      </c>
      <c r="K32" s="188" t="s">
        <v>320</v>
      </c>
      <c r="L32" s="135" t="e">
        <f>IF(ISBLANK(K32),0,+SUMIF([2]U08M!$B$2:$B$27,K32,[2]U08M!$O$2:$O$27))</f>
        <v>#VALUE!</v>
      </c>
      <c r="M32" s="182"/>
      <c r="N32" s="135">
        <f>IF(ISBLANK(M32),0,+SUMIF([2]U08W!$B$2:$B$14,M32,[2]U08W!$O$2:$O$14))</f>
        <v>0</v>
      </c>
      <c r="O32" s="134" t="e">
        <f t="shared" si="0"/>
        <v>#VALUE!</v>
      </c>
      <c r="P32" s="139" t="e">
        <f>SUM(O32:O33)</f>
        <v>#VALUE!</v>
      </c>
      <c r="Q32" s="68"/>
    </row>
    <row r="33" spans="1:17" ht="14.25" customHeight="1" thickBot="1">
      <c r="A33" s="71"/>
      <c r="B33" s="172"/>
      <c r="C33" s="187"/>
      <c r="D33" s="168">
        <f>IF(ISBLANK(C33),0,+SUMIF([2]U16M!$B$2:$B$10,C33,[2]U16M!$O$2:$O$10))</f>
        <v>0</v>
      </c>
      <c r="E33" s="187"/>
      <c r="F33" s="194">
        <f>IF(ISBLANK(E33),0,+SUMIF([2]U16W!$B$2:$B$11,E33,[2]U16W!$O$2:$O$11))</f>
        <v>0</v>
      </c>
      <c r="G33" s="187"/>
      <c r="H33" s="196">
        <f>IF(ISBLANK(G33),0,+SUMIF([2]U13M!$B$2:$B$36,G33,[2]U13M!$O$2:$O$36))</f>
        <v>0</v>
      </c>
      <c r="I33" s="187"/>
      <c r="J33" s="196">
        <f>IF(ISBLANK(I33),0,+SUMIF([2]U13W!$B$2:$B$26,I33,[2]U13W!$O$2:$O$26))</f>
        <v>0</v>
      </c>
      <c r="K33" s="190"/>
      <c r="L33" s="148">
        <f>IF(ISBLANK(K33),0,+SUMIF([2]U08M!$B$2:$B$27,K33,[2]U08M!$O$2:$O$27))</f>
        <v>0</v>
      </c>
      <c r="M33" s="184"/>
      <c r="N33" s="148">
        <f>IF(ISBLANK(M33),0,+SUMIF([2]U08W!$B$2:$B$14,M33,[2]U08W!$O$2:$O$14))</f>
        <v>0</v>
      </c>
      <c r="O33" s="147">
        <f t="shared" si="0"/>
        <v>0</v>
      </c>
      <c r="P33" s="151"/>
      <c r="Q33" s="72"/>
    </row>
    <row r="34" spans="1:17" ht="14.25" customHeight="1">
      <c r="A34" s="67" t="s">
        <v>321</v>
      </c>
      <c r="B34" s="170" t="s">
        <v>50</v>
      </c>
      <c r="C34" s="186" t="s">
        <v>49</v>
      </c>
      <c r="D34" s="169" t="e">
        <f>IF(ISBLANK(C34),0,+SUMIF([2]U16M!$B$2:$B$10,C34,[2]U16M!$O$2:$O$10))</f>
        <v>#VALUE!</v>
      </c>
      <c r="E34" s="186"/>
      <c r="F34" s="192">
        <f>IF(ISBLANK(E34),0,+SUMIF([2]U16W!$B$2:$B$11,E34,[2]U16W!$O$2:$O$11))</f>
        <v>0</v>
      </c>
      <c r="G34" s="186"/>
      <c r="H34" s="191">
        <f>IF(ISBLANK(G34),0,+SUMIF([2]U13M!$B$2:$B$36,G34,[2]U13M!$O$2:$O$36))</f>
        <v>0</v>
      </c>
      <c r="I34" s="186" t="s">
        <v>253</v>
      </c>
      <c r="J34" s="191" t="e">
        <f>IF(ISBLANK(I34),0,+SUMIF([2]U13W!$B$2:$B$26,I34,[2]U13W!$O$2:$O$26))</f>
        <v>#VALUE!</v>
      </c>
      <c r="K34" s="188"/>
      <c r="L34" s="135">
        <f>IF(ISBLANK(K34),0,+SUMIF([2]U08M!$B$2:$B$27,K34,[2]U08M!$O$2:$O$27))</f>
        <v>0</v>
      </c>
      <c r="M34" s="182"/>
      <c r="N34" s="135">
        <f>IF(ISBLANK(M34),0,+SUMIF([2]U08W!$B$2:$B$14,M34,[2]U08W!$O$2:$O$14))</f>
        <v>0</v>
      </c>
      <c r="O34" s="134" t="e">
        <f t="shared" si="0"/>
        <v>#VALUE!</v>
      </c>
      <c r="P34" s="139" t="e">
        <f>SUM(O34:O35)</f>
        <v>#VALUE!</v>
      </c>
      <c r="Q34" s="68"/>
    </row>
    <row r="35" spans="1:17" ht="14.25" customHeight="1" thickBot="1">
      <c r="A35" s="71"/>
      <c r="B35" s="172"/>
      <c r="C35" s="187"/>
      <c r="D35" s="168">
        <f>IF(ISBLANK(C35),0,+SUMIF([2]U16M!$B$2:$B$10,C35,[2]U16M!$O$2:$O$10))</f>
        <v>0</v>
      </c>
      <c r="E35" s="187"/>
      <c r="F35" s="194">
        <f>IF(ISBLANK(E35),0,+SUMIF([2]U16W!$B$2:$B$11,E35,[2]U16W!$O$2:$O$11))</f>
        <v>0</v>
      </c>
      <c r="G35" s="187"/>
      <c r="H35" s="196">
        <f>IF(ISBLANK(G35),0,+SUMIF([2]U13M!$B$2:$B$36,G35,[2]U13M!$O$2:$O$36))</f>
        <v>0</v>
      </c>
      <c r="I35" s="187"/>
      <c r="J35" s="196">
        <f>IF(ISBLANK(I35),0,+SUMIF([2]U13W!$B$2:$B$26,I35,[2]U13W!$O$2:$O$26))</f>
        <v>0</v>
      </c>
      <c r="K35" s="190"/>
      <c r="L35" s="148">
        <f>IF(ISBLANK(K35),0,+SUMIF([2]U08M!$B$2:$B$27,K35,[2]U08M!$O$2:$O$27))</f>
        <v>0</v>
      </c>
      <c r="M35" s="184"/>
      <c r="N35" s="148">
        <f>IF(ISBLANK(M35),0,+SUMIF([2]U08W!$B$2:$B$14,M35,[2]U08W!$O$2:$O$14))</f>
        <v>0</v>
      </c>
      <c r="O35" s="147">
        <f t="shared" si="0"/>
        <v>0</v>
      </c>
      <c r="P35" s="151"/>
      <c r="Q35" s="72"/>
    </row>
    <row r="36" spans="1:17" ht="14.25" customHeight="1">
      <c r="A36" s="67" t="s">
        <v>322</v>
      </c>
      <c r="B36" s="170" t="s">
        <v>323</v>
      </c>
      <c r="C36" s="186"/>
      <c r="D36" s="169">
        <f>IF(ISBLANK(C36),0,+SUMIF([2]U16M!$B$2:$B$10,C36,[2]U16M!$O$2:$O$10))</f>
        <v>0</v>
      </c>
      <c r="E36" s="186"/>
      <c r="F36" s="192">
        <f>IF(ISBLANK(E36),0,+SUMIF([2]U16W!$B$2:$B$11,E36,[2]U16W!$O$2:$O$11))</f>
        <v>0</v>
      </c>
      <c r="G36" s="186"/>
      <c r="H36" s="191">
        <f>IF(ISBLANK(G36),0,+SUMIF([2]U13M!$B$2:$B$36,G36,[2]U13M!$O$2:$O$36))</f>
        <v>0</v>
      </c>
      <c r="I36" s="186"/>
      <c r="J36" s="191">
        <f>IF(ISBLANK(I36),0,+SUMIF([2]U13W!$B$2:$B$26,I36,[2]U13W!$O$2:$O$26))</f>
        <v>0</v>
      </c>
      <c r="K36" s="188" t="s">
        <v>324</v>
      </c>
      <c r="L36" s="135" t="e">
        <f>IF(ISBLANK(K36),0,+SUMIF([2]U08M!$B$2:$B$27,K36,[2]U08M!$O$2:$O$27))</f>
        <v>#VALUE!</v>
      </c>
      <c r="M36" s="182"/>
      <c r="N36" s="135">
        <f>IF(ISBLANK(M36),0,+SUMIF([2]U08W!$B$2:$B$14,M36,[2]U08W!$O$2:$O$14))</f>
        <v>0</v>
      </c>
      <c r="O36" s="134" t="e">
        <f t="shared" si="0"/>
        <v>#VALUE!</v>
      </c>
      <c r="P36" s="139" t="e">
        <f>SUM(O36:O37)</f>
        <v>#VALUE!</v>
      </c>
      <c r="Q36" s="68"/>
    </row>
    <row r="37" spans="1:17" ht="14.25" customHeight="1">
      <c r="A37" s="69"/>
      <c r="B37" s="171"/>
      <c r="C37" s="185"/>
      <c r="D37" s="167">
        <f>IF(ISBLANK(C37),0,+SUMIF([2]U16M!$B$2:$B$10,C37,[2]U16M!$O$2:$O$10))</f>
        <v>0</v>
      </c>
      <c r="E37" s="185"/>
      <c r="F37" s="193">
        <f>IF(ISBLANK(E37),0,+SUMIF([2]U16W!$B$2:$B$11,E37,[2]U16W!$O$2:$O$11))</f>
        <v>0</v>
      </c>
      <c r="G37" s="185"/>
      <c r="H37" s="195">
        <f>IF(ISBLANK(G37),0,+SUMIF([2]U13M!$B$2:$B$36,G37,[2]U13M!$O$2:$O$36))</f>
        <v>0</v>
      </c>
      <c r="I37" s="185"/>
      <c r="J37" s="195">
        <f>IF(ISBLANK(I37),0,+SUMIF([2]U13W!$B$2:$B$26,I37,[2]U13W!$O$2:$O$26))</f>
        <v>0</v>
      </c>
      <c r="K37" s="189"/>
      <c r="L37" s="142">
        <f>IF(ISBLANK(K37),0,+SUMIF([2]U08M!$B$2:$B$27,K37,[2]U08M!$O$2:$O$27))</f>
        <v>0</v>
      </c>
      <c r="M37" s="183"/>
      <c r="N37" s="142">
        <f>IF(ISBLANK(M37),0,+SUMIF([2]U08W!$B$2:$B$14,M37,[2]U08W!$O$2:$O$14))</f>
        <v>0</v>
      </c>
      <c r="O37" s="141">
        <f t="shared" si="0"/>
        <v>0</v>
      </c>
      <c r="P37" s="145"/>
      <c r="Q37" s="70"/>
    </row>
    <row r="38" spans="1:17">
      <c r="D38" s="160" t="e">
        <f>SUM(D2:D37)</f>
        <v>#VALUE!</v>
      </c>
      <c r="F38" t="e">
        <f>SUM(F2:F37)</f>
        <v>#VALUE!</v>
      </c>
      <c r="H38" s="160" t="e">
        <f>SUM(H2:H37)</f>
        <v>#VALUE!</v>
      </c>
      <c r="J38" s="160" t="e">
        <f>SUM(J2:J37)</f>
        <v>#VALUE!</v>
      </c>
      <c r="L38" t="e">
        <f>SUM(L2:L37)</f>
        <v>#VALUE!</v>
      </c>
      <c r="N38" t="e">
        <f>SUM(N2:N37)</f>
        <v>#VALUE!</v>
      </c>
      <c r="O38" t="e">
        <f>SUM(O2:O37)</f>
        <v>#VALUE!</v>
      </c>
      <c r="P38" t="e">
        <f>SUM(P2:P37)</f>
        <v>#VALUE!</v>
      </c>
      <c r="Q38" s="7" t="e">
        <f>SUM(D38:N38)</f>
        <v>#VALUE!</v>
      </c>
    </row>
  </sheetData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view="pageLayout" zoomScale="50" zoomScaleNormal="100" zoomScalePageLayoutView="50" workbookViewId="0">
      <selection sqref="A1:B1"/>
    </sheetView>
  </sheetViews>
  <sheetFormatPr defaultRowHeight="14.5"/>
  <cols>
    <col min="1" max="1" width="4.1796875" style="160" customWidth="1"/>
    <col min="2" max="2" width="27.54296875" style="161" customWidth="1"/>
    <col min="3" max="3" width="23.81640625" style="2" customWidth="1"/>
    <col min="4" max="4" width="5.453125" customWidth="1"/>
    <col min="5" max="5" width="23.54296875" customWidth="1"/>
    <col min="6" max="6" width="6.26953125" customWidth="1"/>
    <col min="7" max="7" width="24" customWidth="1"/>
    <col min="8" max="8" width="7.81640625" customWidth="1"/>
    <col min="9" max="9" width="28.81640625" style="162" customWidth="1"/>
    <col min="10" max="10" width="6.7265625" customWidth="1"/>
    <col min="11" max="11" width="21.81640625" style="163" customWidth="1"/>
    <col min="12" max="12" width="7.453125" customWidth="1"/>
    <col min="13" max="13" width="23.81640625" style="162" customWidth="1"/>
    <col min="14" max="14" width="6.54296875" customWidth="1"/>
    <col min="16" max="16" width="5" customWidth="1"/>
  </cols>
  <sheetData>
    <row r="1" spans="1:16" ht="33.5" thickBot="1">
      <c r="A1" s="127" t="s">
        <v>275</v>
      </c>
      <c r="B1" s="128" t="s">
        <v>276</v>
      </c>
      <c r="C1" s="129" t="s">
        <v>277</v>
      </c>
      <c r="D1" s="130" t="s">
        <v>278</v>
      </c>
      <c r="E1" s="129" t="s">
        <v>277</v>
      </c>
      <c r="F1" s="130" t="s">
        <v>278</v>
      </c>
      <c r="G1" s="129" t="s">
        <v>277</v>
      </c>
      <c r="H1" s="130" t="s">
        <v>278</v>
      </c>
      <c r="I1" s="129" t="s">
        <v>277</v>
      </c>
      <c r="J1" s="130" t="s">
        <v>278</v>
      </c>
      <c r="K1" s="129" t="s">
        <v>277</v>
      </c>
      <c r="L1" s="130" t="s">
        <v>278</v>
      </c>
      <c r="M1" s="129" t="s">
        <v>277</v>
      </c>
      <c r="N1" s="130" t="s">
        <v>278</v>
      </c>
      <c r="O1" s="131" t="s">
        <v>279</v>
      </c>
      <c r="P1" s="132"/>
    </row>
    <row r="2" spans="1:16" ht="56">
      <c r="A2" s="67" t="s">
        <v>280</v>
      </c>
      <c r="B2" s="133" t="s">
        <v>37</v>
      </c>
      <c r="C2" s="134" t="s">
        <v>36</v>
      </c>
      <c r="D2" s="135">
        <f>IF(ISBLANK(C2),0,+SUMIF([3]U16M!$B$2:$B$10,C2,[3]U16M!$O$2:$O$10))</f>
        <v>30</v>
      </c>
      <c r="E2" s="136"/>
      <c r="F2" s="135">
        <f>IF(ISBLANK(E2),0,+SUMIF([3]U16W!$B$2:$B$11,E2,[3]U16W!$O$2:$O$11))</f>
        <v>0</v>
      </c>
      <c r="G2" s="136" t="s">
        <v>213</v>
      </c>
      <c r="H2" s="135">
        <f>IF(ISBLANK(G2),0,+SUMIF([3]U13M!$B$2:$B$36,G2,[3]U13M!$O$2:$O$36))</f>
        <v>1</v>
      </c>
      <c r="I2" s="137" t="s">
        <v>230</v>
      </c>
      <c r="J2" s="135">
        <f>IF(ISBLANK(I2),0,+SUMIF([3]U13W!$B$2:$B$26,I2,[3]U13W!$O$2:$O$26))</f>
        <v>20</v>
      </c>
      <c r="K2" s="138" t="s">
        <v>281</v>
      </c>
      <c r="L2" s="135">
        <f>IF(ISBLANK(K2),0,+SUMIF([3]U08M!$B$2:$B$27,K2,[3]U08M!$O$2:$O$27))</f>
        <v>4</v>
      </c>
      <c r="M2" s="136" t="s">
        <v>282</v>
      </c>
      <c r="N2" s="135">
        <f>IF(ISBLANK(M2),0,+SUMIF([3]U08W!$B$2:$B$14,M2,[3]U08W!$O$2:$O$14))</f>
        <v>5</v>
      </c>
      <c r="O2" s="134">
        <f>D2+F2+H2+J2+L2+N2</f>
        <v>60</v>
      </c>
      <c r="P2" s="139">
        <f>SUM(O2:O4)</f>
        <v>72</v>
      </c>
    </row>
    <row r="3" spans="1:16">
      <c r="A3" s="69"/>
      <c r="B3" s="140"/>
      <c r="C3" s="141"/>
      <c r="D3" s="142">
        <f>IF(ISBLANK(C3),0,+SUMIF([3]U16M!$B$2:$B$10,C3,[3]U16M!$O$2:$O$10))</f>
        <v>0</v>
      </c>
      <c r="E3" s="143"/>
      <c r="F3" s="142">
        <f>IF(ISBLANK(E3),0,+SUMIF([3]U16W!$B$2:$B$11,E3,[3]U16W!$O$2:$O$11))</f>
        <v>0</v>
      </c>
      <c r="G3" s="143"/>
      <c r="H3" s="142">
        <f>IF(ISBLANK(G3),0,+SUMIF([3]U13M!$B$2:$B$36,G3,[3]U13M!$O$2:$O$36))</f>
        <v>0</v>
      </c>
      <c r="I3" s="143" t="s">
        <v>249</v>
      </c>
      <c r="J3" s="142">
        <f>IF(ISBLANK(I3),0,+SUMIF([3]U13W!$B$2:$B$26,I3,[3]U13W!$O$2:$O$26))</f>
        <v>1</v>
      </c>
      <c r="K3" s="144" t="s">
        <v>283</v>
      </c>
      <c r="L3" s="142">
        <f>IF(ISBLANK(K3),0,+SUMIF([3]U08M!$B$2:$B$27,K3,[3]U08M!$O$2:$O$27))</f>
        <v>1</v>
      </c>
      <c r="M3" s="143" t="s">
        <v>284</v>
      </c>
      <c r="N3" s="142">
        <f>IF(ISBLANK(M3),0,+SUMIF([3]U08W!$B$2:$B$14,M3,[3]U08W!$O$2:$O$14))</f>
        <v>10</v>
      </c>
      <c r="O3" s="141">
        <f t="shared" ref="O3:O46" si="0">D3+F3+H3+J3+L3+N3</f>
        <v>12</v>
      </c>
      <c r="P3" s="145"/>
    </row>
    <row r="4" spans="1:16" ht="15" thickBot="1">
      <c r="A4" s="71"/>
      <c r="B4" s="146"/>
      <c r="C4" s="147"/>
      <c r="D4" s="148">
        <f>IF(ISBLANK(C4),0,+SUMIF([3]U16M!$B$2:$B$10,C4,[3]U16M!$O$2:$O$10))</f>
        <v>0</v>
      </c>
      <c r="E4" s="149"/>
      <c r="F4" s="148">
        <f>IF(ISBLANK(E4),0,+SUMIF([3]U16W!$B$2:$B$11,E4,[3]U16W!$O$2:$O$11))</f>
        <v>0</v>
      </c>
      <c r="G4" s="149"/>
      <c r="H4" s="148">
        <f>IF(ISBLANK(G4),0,+SUMIF([3]U13M!$B$2:$B$36,G4,[3]U13M!$O$2:$O$36))</f>
        <v>0</v>
      </c>
      <c r="I4" s="149"/>
      <c r="J4" s="148">
        <f>IF(ISBLANK(I4),0,+SUMIF([3]U13W!$B$2:$B$26,I4,[3]U13W!$O$2:$O$26))</f>
        <v>0</v>
      </c>
      <c r="K4" s="150"/>
      <c r="L4" s="148">
        <f>IF(ISBLANK(K4),0,+SUMIF([3]U08M!$B$2:$B$27,K4,[3]U08M!$O$2:$O$27))</f>
        <v>0</v>
      </c>
      <c r="M4" s="149"/>
      <c r="N4" s="148">
        <f>IF(ISBLANK(M4),0,+SUMIF([3]U08W!$B$2:$B$14,M4,[3]U08W!$O$2:$O$14))</f>
        <v>0</v>
      </c>
      <c r="O4" s="147">
        <f t="shared" si="0"/>
        <v>0</v>
      </c>
      <c r="P4" s="151"/>
    </row>
    <row r="5" spans="1:16" ht="56">
      <c r="A5" s="67" t="s">
        <v>285</v>
      </c>
      <c r="B5" s="133" t="s">
        <v>180</v>
      </c>
      <c r="C5" s="134"/>
      <c r="D5" s="135">
        <f>IF(ISBLANK(C5),0,+SUMIF([3]U16M!$B$2:$B$10,C5,[3]U16M!$O$2:$O$10))</f>
        <v>0</v>
      </c>
      <c r="E5" s="136"/>
      <c r="F5" s="135">
        <f>IF(ISBLANK(E5),0,+SUMIF([3]U16W!$B$2:$B$11,E5,[3]U16W!$O$2:$O$11))</f>
        <v>0</v>
      </c>
      <c r="G5" s="136" t="s">
        <v>179</v>
      </c>
      <c r="H5" s="135">
        <f>IF(ISBLANK(G5),0,+SUMIF([3]U13M!$B$2:$B$36,G5,[3]U13M!$O$2:$O$36))</f>
        <v>4</v>
      </c>
      <c r="I5" s="136"/>
      <c r="J5" s="135">
        <f>IF(ISBLANK(I5),0,+SUMIF([3]U13W!$B$2:$B$26,I5,[3]U13W!$O$2:$O$26))</f>
        <v>0</v>
      </c>
      <c r="K5" s="138"/>
      <c r="L5" s="135">
        <f>IF(ISBLANK(K5),0,+SUMIF([3]U08M!$B$2:$B$27,K5,[3]U08M!$O$2:$O$27))</f>
        <v>0</v>
      </c>
      <c r="M5" s="136"/>
      <c r="N5" s="135">
        <f>IF(ISBLANK(M5),0,+SUMIF([3]U08W!$B$2:$B$14,M5,[3]U08W!$O$2:$O$14))</f>
        <v>0</v>
      </c>
      <c r="O5" s="134">
        <f t="shared" si="0"/>
        <v>4</v>
      </c>
      <c r="P5" s="139">
        <f>SUM(O5:O7)</f>
        <v>4</v>
      </c>
    </row>
    <row r="6" spans="1:16">
      <c r="A6" s="69"/>
      <c r="B6" s="140"/>
      <c r="C6" s="141"/>
      <c r="D6" s="142">
        <f>IF(ISBLANK(C6),0,+SUMIF([3]U16M!$B$2:$B$10,C6,[3]U16M!$O$2:$O$10))</f>
        <v>0</v>
      </c>
      <c r="E6" s="143"/>
      <c r="F6" s="142">
        <f>IF(ISBLANK(E6),0,+SUMIF([3]U16W!$B$2:$B$11,E6,[3]U16W!$O$2:$O$11))</f>
        <v>0</v>
      </c>
      <c r="G6" s="143"/>
      <c r="H6" s="142">
        <f>IF(ISBLANK(G6),0,+SUMIF([3]U13M!$B$2:$B$36,G6,[3]U13M!$O$2:$O$36))</f>
        <v>0</v>
      </c>
      <c r="I6" s="143"/>
      <c r="J6" s="142">
        <f>IF(ISBLANK(I6),0,+SUMIF([3]U13W!$B$2:$B$26,I6,[3]U13W!$O$2:$O$26))</f>
        <v>0</v>
      </c>
      <c r="K6" s="144"/>
      <c r="L6" s="142">
        <f>IF(ISBLANK(K6),0,+SUMIF([3]U08M!$B$2:$B$27,K6,[3]U08M!$O$2:$O$27))</f>
        <v>0</v>
      </c>
      <c r="M6" s="143"/>
      <c r="N6" s="142">
        <f>IF(ISBLANK(M6),0,+SUMIF([3]U08W!$B$2:$B$14,M6,[3]U08W!$O$2:$O$14))</f>
        <v>0</v>
      </c>
      <c r="O6" s="141">
        <f t="shared" si="0"/>
        <v>0</v>
      </c>
      <c r="P6" s="145"/>
    </row>
    <row r="7" spans="1:16" ht="15" thickBot="1">
      <c r="A7" s="71"/>
      <c r="B7" s="146"/>
      <c r="C7" s="147"/>
      <c r="D7" s="148">
        <f>IF(ISBLANK(C7),0,+SUMIF([3]U16M!$B$2:$B$10,C7,[3]U16M!$O$2:$O$10))</f>
        <v>0</v>
      </c>
      <c r="E7" s="149"/>
      <c r="F7" s="148">
        <f>IF(ISBLANK(E7),0,+SUMIF([3]U16W!$B$2:$B$11,E7,[3]U16W!$O$2:$O$11))</f>
        <v>0</v>
      </c>
      <c r="G7" s="149"/>
      <c r="H7" s="148">
        <f>IF(ISBLANK(G7),0,+SUMIF([3]U13M!$B$2:$B$36,G7,[3]U13M!$O$2:$O$36))</f>
        <v>0</v>
      </c>
      <c r="I7" s="149"/>
      <c r="J7" s="148">
        <f>IF(ISBLANK(I7),0,+SUMIF([3]U13W!$B$2:$B$26,I7,[3]U13W!$O$2:$O$26))</f>
        <v>0</v>
      </c>
      <c r="K7" s="150"/>
      <c r="L7" s="148">
        <f>IF(ISBLANK(K7),0,+SUMIF([3]U08M!$B$2:$B$27,K7,[3]U08M!$O$2:$O$27))</f>
        <v>0</v>
      </c>
      <c r="M7" s="149"/>
      <c r="N7" s="148">
        <f>IF(ISBLANK(M7),0,+SUMIF([3]U08W!$B$2:$B$14,M7,[3]U08W!$O$2:$O$14))</f>
        <v>0</v>
      </c>
      <c r="O7" s="147">
        <f t="shared" si="0"/>
        <v>0</v>
      </c>
      <c r="P7" s="151"/>
    </row>
    <row r="8" spans="1:16" ht="56">
      <c r="A8" s="67" t="s">
        <v>286</v>
      </c>
      <c r="B8" s="133" t="s">
        <v>14</v>
      </c>
      <c r="C8" s="134" t="s">
        <v>287</v>
      </c>
      <c r="D8" s="135">
        <f>IF(ISBLANK(C8),0,+SUMIF([3]U16M!$B$2:$B$10,C8,[3]U16M!$O$2:$O$10))</f>
        <v>50</v>
      </c>
      <c r="E8" s="136" t="s">
        <v>258</v>
      </c>
      <c r="F8" s="135">
        <f>IF(ISBLANK(E8),0,+SUMIF([3]U16W!$B$2:$B$11,E8,[3]U16W!$O$2:$O$11))</f>
        <v>20</v>
      </c>
      <c r="G8" s="152" t="s">
        <v>64</v>
      </c>
      <c r="H8" s="135">
        <f>IF(ISBLANK(G8),0,+SUMIF([3]U13M!$B$2:$B$36,G8,[3]U13M!$O$2:$O$36))</f>
        <v>30</v>
      </c>
      <c r="I8" s="136" t="s">
        <v>252</v>
      </c>
      <c r="J8" s="135">
        <f>IF(ISBLANK(I8),0,+SUMIF([3]U13W!$B$2:$B$26,I8,[3]U13W!$O$2:$O$26))</f>
        <v>1</v>
      </c>
      <c r="K8" s="138" t="s">
        <v>288</v>
      </c>
      <c r="L8" s="135">
        <f>IF(ISBLANK(K8),0,+SUMIF([3]U08M!$B$2:$B$27,K8,[3]U08M!$O$2:$O$27))</f>
        <v>70</v>
      </c>
      <c r="M8" s="137" t="s">
        <v>289</v>
      </c>
      <c r="N8" s="135">
        <f>IF(ISBLANK(M8),0,+SUMIF([3]U08W!$B$2:$B$14,M8,[3]U08W!$O$2:$O$14))</f>
        <v>30</v>
      </c>
      <c r="O8" s="134">
        <f t="shared" si="0"/>
        <v>201</v>
      </c>
      <c r="P8" s="139">
        <f>SUM(O8:O10)</f>
        <v>467</v>
      </c>
    </row>
    <row r="9" spans="1:16">
      <c r="A9" s="69"/>
      <c r="B9" s="140"/>
      <c r="C9" s="141" t="s">
        <v>28</v>
      </c>
      <c r="D9" s="142">
        <f>IF(ISBLANK(C9),0,+SUMIF([3]U16M!$B$2:$B$10,C9,[3]U16M!$O$2:$O$10))</f>
        <v>70</v>
      </c>
      <c r="E9" s="143" t="s">
        <v>13</v>
      </c>
      <c r="F9" s="142">
        <f>IF(ISBLANK(E9),0,+SUMIF([3]U16W!$B$2:$B$11,E9,[3]U16W!$O$2:$O$11))</f>
        <v>40</v>
      </c>
      <c r="G9" s="153" t="s">
        <v>75</v>
      </c>
      <c r="H9" s="142">
        <f>IF(ISBLANK(G9),0,+SUMIF([3]U13M!$B$2:$B$36,G9,[3]U13M!$O$2:$O$36))</f>
        <v>70</v>
      </c>
      <c r="I9" s="143"/>
      <c r="J9" s="142">
        <f>IF(ISBLANK(I9),0,+SUMIF([3]U13W!$B$2:$B$26,I9,[3]U13W!$O$2:$O$26))</f>
        <v>0</v>
      </c>
      <c r="K9" s="144"/>
      <c r="L9" s="142">
        <f>IF(ISBLANK(K9),0,+SUMIF([3]U08M!$B$2:$B$27,K9,[3]U08M!$O$2:$O$27))</f>
        <v>0</v>
      </c>
      <c r="M9" s="154" t="s">
        <v>290</v>
      </c>
      <c r="N9" s="142">
        <f>IF(ISBLANK(M9),0,+SUMIF([3]U08W!$B$2:$B$14,M9,[3]U08W!$O$2:$O$14))</f>
        <v>9</v>
      </c>
      <c r="O9" s="141">
        <f t="shared" si="0"/>
        <v>189</v>
      </c>
      <c r="P9" s="145"/>
    </row>
    <row r="10" spans="1:16" ht="15" thickBot="1">
      <c r="A10" s="71"/>
      <c r="B10" s="146"/>
      <c r="C10" s="147"/>
      <c r="D10" s="148">
        <f>IF(ISBLANK(C10),0,+SUMIF([3]U16M!$B$2:$B$10,C10,[3]U16M!$O$2:$O$10))</f>
        <v>0</v>
      </c>
      <c r="E10" s="149" t="s">
        <v>16</v>
      </c>
      <c r="F10" s="148">
        <f>IF(ISBLANK(E10),0,+SUMIF([3]U16W!$B$2:$B$11,E10,[3]U16W!$O$2:$O$11))</f>
        <v>30</v>
      </c>
      <c r="G10" s="155" t="s">
        <v>110</v>
      </c>
      <c r="H10" s="148">
        <f>IF(ISBLANK(G10),0,+SUMIF([3]U13M!$B$2:$B$36,G10,[3]U13M!$O$2:$O$36))</f>
        <v>40</v>
      </c>
      <c r="I10" s="149"/>
      <c r="J10" s="148">
        <f>IF(ISBLANK(I10),0,+SUMIF([3]U13W!$B$2:$B$26,I10,[3]U13W!$O$2:$O$26))</f>
        <v>0</v>
      </c>
      <c r="K10" s="150"/>
      <c r="L10" s="148">
        <f>IF(ISBLANK(K10),0,+SUMIF([3]U08M!$B$2:$B$27,K10,[3]U08M!$O$2:$O$27))</f>
        <v>0</v>
      </c>
      <c r="M10" s="149" t="s">
        <v>291</v>
      </c>
      <c r="N10" s="148">
        <f>IF(ISBLANK(M10),0,+SUMIF([3]U08W!$B$2:$B$14,M10,[3]U08W!$O$2:$O$14))</f>
        <v>7</v>
      </c>
      <c r="O10" s="147">
        <f t="shared" si="0"/>
        <v>77</v>
      </c>
      <c r="P10" s="151"/>
    </row>
    <row r="11" spans="1:16" ht="56">
      <c r="A11" s="67" t="s">
        <v>292</v>
      </c>
      <c r="B11" s="133" t="s">
        <v>100</v>
      </c>
      <c r="C11" s="134"/>
      <c r="D11" s="135">
        <f>IF(ISBLANK(C11),0,+SUMIF([3]U16M!$B$2:$B$10,C11,[3]U16M!$O$2:$O$10))</f>
        <v>0</v>
      </c>
      <c r="E11" s="152"/>
      <c r="F11" s="135">
        <f>IF(ISBLANK(E11),0,+SUMIF([3]U16W!$B$2:$B$11,E11,[3]U16W!$O$2:$O$11))</f>
        <v>0</v>
      </c>
      <c r="G11" s="152" t="s">
        <v>99</v>
      </c>
      <c r="H11" s="135">
        <f>IF(ISBLANK(G11),0,+SUMIF([3]U13M!$B$2:$B$36,G11,[3]U13M!$O$2:$O$36))</f>
        <v>9</v>
      </c>
      <c r="I11" s="136" t="s">
        <v>227</v>
      </c>
      <c r="J11" s="135">
        <f>IF(ISBLANK(I11),0,+SUMIF([3]U13W!$B$2:$B$26,I11,[3]U13W!$O$2:$O$26))</f>
        <v>30</v>
      </c>
      <c r="K11" s="138"/>
      <c r="L11" s="135">
        <f>IF(ISBLANK(K11),0,+SUMIF([3]U08M!$B$2:$B$27,K11,[3]U08M!$O$2:$O$27))</f>
        <v>0</v>
      </c>
      <c r="M11" s="136"/>
      <c r="N11" s="135">
        <f>IF(ISBLANK(M11),0,+SUMIF([3]U08W!$B$2:$B$14,M11,[3]U08W!$O$2:$O$14))</f>
        <v>0</v>
      </c>
      <c r="O11" s="134">
        <f t="shared" si="0"/>
        <v>39</v>
      </c>
      <c r="P11" s="139">
        <f>SUM(O11:O13)</f>
        <v>39</v>
      </c>
    </row>
    <row r="12" spans="1:16">
      <c r="A12" s="69"/>
      <c r="B12" s="140"/>
      <c r="C12" s="141"/>
      <c r="D12" s="142">
        <f>IF(ISBLANK(C12),0,+SUMIF([3]U16M!$B$2:$B$10,C12,[3]U16M!$O$2:$O$10))</f>
        <v>0</v>
      </c>
      <c r="E12" s="153"/>
      <c r="F12" s="142">
        <f>IF(ISBLANK(E12),0,+SUMIF([3]U16W!$B$2:$B$11,E12,[3]U16W!$O$2:$O$11))</f>
        <v>0</v>
      </c>
      <c r="G12" s="153"/>
      <c r="H12" s="142">
        <f>IF(ISBLANK(G12),0,+SUMIF([3]U13M!$B$2:$B$36,G12,[3]U13M!$O$2:$O$36))</f>
        <v>0</v>
      </c>
      <c r="I12" s="143"/>
      <c r="J12" s="142">
        <f>IF(ISBLANK(I12),0,+SUMIF([3]U13W!$B$2:$B$26,I12,[3]U13W!$O$2:$O$26))</f>
        <v>0</v>
      </c>
      <c r="K12" s="144"/>
      <c r="L12" s="142">
        <f>IF(ISBLANK(K12),0,+SUMIF([3]U08M!$B$2:$B$27,K12,[3]U08M!$O$2:$O$27))</f>
        <v>0</v>
      </c>
      <c r="M12" s="143"/>
      <c r="N12" s="142">
        <f>IF(ISBLANK(M12),0,+SUMIF([3]U08W!$B$2:$B$14,M12,[3]U08W!$O$2:$O$14))</f>
        <v>0</v>
      </c>
      <c r="O12" s="141">
        <f t="shared" si="0"/>
        <v>0</v>
      </c>
      <c r="P12" s="145"/>
    </row>
    <row r="13" spans="1:16" ht="15" thickBot="1">
      <c r="A13" s="71"/>
      <c r="B13" s="146"/>
      <c r="C13" s="147"/>
      <c r="D13" s="148">
        <f>IF(ISBLANK(C13),0,+SUMIF([3]U16M!$B$2:$B$10,C13,[3]U16M!$O$2:$O$10))</f>
        <v>0</v>
      </c>
      <c r="E13" s="155"/>
      <c r="F13" s="148">
        <f>IF(ISBLANK(E13),0,+SUMIF([3]U16W!$B$2:$B$11,E13,[3]U16W!$O$2:$O$11))</f>
        <v>0</v>
      </c>
      <c r="G13" s="155"/>
      <c r="H13" s="148">
        <f>IF(ISBLANK(G13),0,+SUMIF([3]U13M!$B$2:$B$36,G13,[3]U13M!$O$2:$O$36))</f>
        <v>0</v>
      </c>
      <c r="I13" s="149"/>
      <c r="J13" s="148">
        <f>IF(ISBLANK(I13),0,+SUMIF([3]U13W!$B$2:$B$26,I13,[3]U13W!$O$2:$O$26))</f>
        <v>0</v>
      </c>
      <c r="K13" s="150"/>
      <c r="L13" s="148">
        <f>IF(ISBLANK(K13),0,+SUMIF([3]U08M!$B$2:$B$27,K13,[3]U08M!$O$2:$O$27))</f>
        <v>0</v>
      </c>
      <c r="M13" s="149"/>
      <c r="N13" s="148">
        <f>IF(ISBLANK(M13),0,+SUMIF([3]U08W!$B$2:$B$14,M13,[3]U08W!$O$2:$O$14))</f>
        <v>0</v>
      </c>
      <c r="O13" s="147">
        <f t="shared" si="0"/>
        <v>0</v>
      </c>
      <c r="P13" s="151"/>
    </row>
    <row r="14" spans="1:16" ht="56">
      <c r="A14" s="67" t="s">
        <v>293</v>
      </c>
      <c r="B14" s="133" t="s">
        <v>22</v>
      </c>
      <c r="C14" s="134" t="s">
        <v>44</v>
      </c>
      <c r="D14" s="135">
        <f>IF(ISBLANK(C14),0,+SUMIF([3]U16M!$B$2:$B$10,C14,[3]U16M!$O$2:$O$10))</f>
        <v>40</v>
      </c>
      <c r="E14" s="136" t="s">
        <v>21</v>
      </c>
      <c r="F14" s="135">
        <f>IF(ISBLANK(E14),0,+SUMIF([3]U16W!$B$2:$B$11,E14,[3]U16W!$O$2:$O$11))</f>
        <v>6</v>
      </c>
      <c r="G14" s="136" t="s">
        <v>131</v>
      </c>
      <c r="H14" s="135">
        <f>IF(ISBLANK(G14),0,+SUMIF([3]U13M!$B$2:$B$36,G14,[3]U13M!$O$2:$O$36))</f>
        <v>1</v>
      </c>
      <c r="I14" s="136" t="s">
        <v>248</v>
      </c>
      <c r="J14" s="135">
        <f>IF(ISBLANK(I14),0,+SUMIF([3]U13W!$B$2:$B$26,I14,[3]U13W!$O$2:$O$26))</f>
        <v>1</v>
      </c>
      <c r="K14" s="138" t="s">
        <v>294</v>
      </c>
      <c r="L14" s="135">
        <f>IF(ISBLANK(K14),0,+SUMIF([3]U08M!$B$2:$B$27,K14,[3]U08M!$O$2:$O$27))</f>
        <v>2</v>
      </c>
      <c r="M14" s="136" t="s">
        <v>295</v>
      </c>
      <c r="N14" s="135">
        <f>IF(ISBLANK(M14),0,+SUMIF([3]U08W!$B$2:$B$14,M14,[3]U08W!$O$2:$O$14))</f>
        <v>20</v>
      </c>
      <c r="O14" s="134">
        <f t="shared" si="0"/>
        <v>70</v>
      </c>
      <c r="P14" s="139">
        <f>SUM(O14:O16)</f>
        <v>73</v>
      </c>
    </row>
    <row r="15" spans="1:16" ht="27">
      <c r="A15" s="69"/>
      <c r="B15" s="140"/>
      <c r="C15" s="141"/>
      <c r="D15" s="142">
        <f>IF(ISBLANK(C15),0,+SUMIF([3]U16M!$B$2:$B$10,C15,[3]U16M!$O$2:$O$10))</f>
        <v>0</v>
      </c>
      <c r="E15" s="143"/>
      <c r="F15" s="142">
        <f>IF(ISBLANK(E15),0,+SUMIF([3]U16W!$B$2:$B$11,E15,[3]U16W!$O$2:$O$11))</f>
        <v>0</v>
      </c>
      <c r="G15" s="143" t="s">
        <v>141</v>
      </c>
      <c r="H15" s="142">
        <f>IF(ISBLANK(G15),0,+SUMIF([3]U13M!$B$2:$B$36,G15,[3]U13M!$O$2:$O$36))</f>
        <v>1</v>
      </c>
      <c r="I15" s="143"/>
      <c r="J15" s="142">
        <f>IF(ISBLANK(I15),0,+SUMIF([3]U13W!$B$2:$B$26,I15,[3]U13W!$O$2:$O$26))</f>
        <v>0</v>
      </c>
      <c r="K15" s="144" t="s">
        <v>296</v>
      </c>
      <c r="L15" s="142">
        <f>IF(ISBLANK(K15),0,+SUMIF([3]U08M!$B$2:$B$27,K15,[3]U08M!$O$2:$O$27))</f>
        <v>1</v>
      </c>
      <c r="M15" s="143"/>
      <c r="N15" s="142">
        <f>IF(ISBLANK(M15),0,+SUMIF([3]U08W!$B$2:$B$14,M15,[3]U08W!$O$2:$O$14))</f>
        <v>0</v>
      </c>
      <c r="O15" s="141">
        <f t="shared" si="0"/>
        <v>2</v>
      </c>
      <c r="P15" s="145"/>
    </row>
    <row r="16" spans="1:16" ht="15" thickBot="1">
      <c r="A16" s="71"/>
      <c r="B16" s="146"/>
      <c r="C16" s="147"/>
      <c r="D16" s="148">
        <f>IF(ISBLANK(C16),0,+SUMIF([3]U16M!$B$2:$B$10,C16,[3]U16M!$O$2:$O$10))</f>
        <v>0</v>
      </c>
      <c r="E16" s="149"/>
      <c r="F16" s="148">
        <f>IF(ISBLANK(E16),0,+SUMIF([3]U16W!$B$2:$B$11,E16,[3]U16W!$O$2:$O$11))</f>
        <v>0</v>
      </c>
      <c r="G16" s="149" t="s">
        <v>146</v>
      </c>
      <c r="H16" s="148">
        <f>IF(ISBLANK(G16),0,+SUMIF([3]U13M!$B$2:$B$36,G16,[3]U13M!$O$2:$O$36))</f>
        <v>1</v>
      </c>
      <c r="I16" s="149"/>
      <c r="J16" s="148">
        <f>IF(ISBLANK(I16),0,+SUMIF([3]U13W!$B$2:$B$26,I16,[3]U13W!$O$2:$O$26))</f>
        <v>0</v>
      </c>
      <c r="K16" s="150"/>
      <c r="L16" s="148">
        <f>IF(ISBLANK(K16),0,+SUMIF([3]U08M!$B$2:$B$27,K16,[3]U08M!$O$2:$O$27))</f>
        <v>0</v>
      </c>
      <c r="M16" s="149"/>
      <c r="N16" s="148">
        <f>IF(ISBLANK(M16),0,+SUMIF([3]U08W!$B$2:$B$14,M16,[3]U08W!$O$2:$O$14))</f>
        <v>0</v>
      </c>
      <c r="O16" s="147">
        <f t="shared" si="0"/>
        <v>1</v>
      </c>
      <c r="P16" s="151"/>
    </row>
    <row r="17" spans="1:16" ht="56">
      <c r="A17" s="67" t="s">
        <v>297</v>
      </c>
      <c r="B17" s="138" t="s">
        <v>40</v>
      </c>
      <c r="C17" s="134" t="s">
        <v>39</v>
      </c>
      <c r="D17" s="135">
        <f>IF(ISBLANK(C17),0,+SUMIF([3]U16M!$B$2:$B$10,C17,[3]U16M!$O$2:$O$10))</f>
        <v>20</v>
      </c>
      <c r="E17" s="152"/>
      <c r="F17" s="135">
        <f>IF(ISBLANK(E17),0,+SUMIF([3]U16W!$B$2:$B$11,E17,[3]U16W!$O$2:$O$11))</f>
        <v>0</v>
      </c>
      <c r="G17" s="152" t="s">
        <v>116</v>
      </c>
      <c r="H17" s="135">
        <f>IF(ISBLANK(G17),0,+SUMIF([3]U13M!$B$2:$B$36,G17,[3]U13M!$O$2:$O$36))</f>
        <v>2</v>
      </c>
      <c r="I17" s="136" t="s">
        <v>224</v>
      </c>
      <c r="J17" s="135">
        <f>IF(ISBLANK(I17),0,+SUMIF([3]U13W!$B$2:$B$26,I17,[3]U13W!$O$2:$O$26))</f>
        <v>9</v>
      </c>
      <c r="K17" s="138" t="s">
        <v>298</v>
      </c>
      <c r="L17" s="135">
        <f>IF(ISBLANK(K17),0,+SUMIF([3]U08M!$B$2:$B$27,K17,[3]U08M!$O$2:$O$27))</f>
        <v>20</v>
      </c>
      <c r="M17" s="136" t="s">
        <v>299</v>
      </c>
      <c r="N17" s="135">
        <f>IF(ISBLANK(M17),0,+SUMIF([3]U08W!$B$2:$B$14,M17,[3]U08W!$O$2:$O$14))</f>
        <v>40</v>
      </c>
      <c r="O17" s="134">
        <f t="shared" si="0"/>
        <v>91</v>
      </c>
      <c r="P17" s="139">
        <f>SUM(O17:O19)</f>
        <v>123</v>
      </c>
    </row>
    <row r="18" spans="1:16">
      <c r="A18" s="69"/>
      <c r="B18" s="140"/>
      <c r="C18" s="141"/>
      <c r="D18" s="142">
        <f>IF(ISBLANK(C18),0,+SUMIF([3]U16M!$B$2:$B$10,C18,[3]U16M!$O$2:$O$10))</f>
        <v>0</v>
      </c>
      <c r="E18" s="153"/>
      <c r="F18" s="142">
        <f>IF(ISBLANK(E18),0,+SUMIF([3]U16W!$B$2:$B$11,E18,[3]U16W!$O$2:$O$11))</f>
        <v>0</v>
      </c>
      <c r="G18" s="153" t="s">
        <v>91</v>
      </c>
      <c r="H18" s="142">
        <f>IF(ISBLANK(G18),0,+SUMIF([3]U13M!$B$2:$B$36,G18,[3]U13M!$O$2:$O$36))</f>
        <v>20</v>
      </c>
      <c r="I18" s="143" t="s">
        <v>232</v>
      </c>
      <c r="J18" s="142">
        <f>IF(ISBLANK(I18),0,+SUMIF([3]U13W!$B$2:$B$26,I18,[3]U13W!$O$2:$O$26))</f>
        <v>2</v>
      </c>
      <c r="K18" s="144" t="s">
        <v>300</v>
      </c>
      <c r="L18" s="142">
        <f>IF(ISBLANK(K18),0,+SUMIF([3]U08M!$B$2:$B$27,K18,[3]U08M!$O$2:$O$27))</f>
        <v>3</v>
      </c>
      <c r="M18" s="143" t="s">
        <v>325</v>
      </c>
      <c r="N18" s="142">
        <f>IF(ISBLANK(M18),0,+SUMIF([3]U08W!$B$2:$B$14,M18,[3]U08W!$O$2:$O$14))</f>
        <v>4</v>
      </c>
      <c r="O18" s="141">
        <f t="shared" si="0"/>
        <v>29</v>
      </c>
      <c r="P18" s="145"/>
    </row>
    <row r="19" spans="1:16" ht="15" thickBot="1">
      <c r="A19" s="71"/>
      <c r="B19" s="146"/>
      <c r="C19" s="147"/>
      <c r="D19" s="148">
        <f>IF(ISBLANK(C19),0,+SUMIF([3]U16M!$B$2:$B$10,C19,[3]U16M!$O$2:$O$10))</f>
        <v>0</v>
      </c>
      <c r="E19" s="155"/>
      <c r="F19" s="148">
        <f>IF(ISBLANK(E19),0,+SUMIF([3]U16W!$B$2:$B$11,E19,[3]U16W!$O$2:$O$11))</f>
        <v>0</v>
      </c>
      <c r="G19" s="155" t="s">
        <v>175</v>
      </c>
      <c r="H19" s="148">
        <f>IF(ISBLANK(G19),0,+SUMIF([3]U13M!$B$2:$B$36,G19,[3]U13M!$O$2:$O$36))</f>
        <v>1</v>
      </c>
      <c r="I19" s="149" t="s">
        <v>274</v>
      </c>
      <c r="J19" s="148">
        <f>IF(ISBLANK(I19),0,+SUMIF([3]U13W!$B$2:$B$26,I19,[3]U13W!$O$2:$O$26))</f>
        <v>1</v>
      </c>
      <c r="K19" s="150" t="s">
        <v>301</v>
      </c>
      <c r="L19" s="148">
        <f>IF(ISBLANK(K19),0,+SUMIF([3]U08M!$B$2:$B$27,K19,[3]U08M!$O$2:$O$27))</f>
        <v>1</v>
      </c>
      <c r="M19" s="149"/>
      <c r="N19" s="148">
        <f>IF(ISBLANK(M19),0,+SUMIF([3]U08W!$B$2:$B$14,M19,[3]U08W!$O$2:$O$14))</f>
        <v>0</v>
      </c>
      <c r="O19" s="147">
        <f t="shared" si="0"/>
        <v>3</v>
      </c>
      <c r="P19" s="151"/>
    </row>
    <row r="20" spans="1:16" ht="56">
      <c r="A20" s="67" t="s">
        <v>302</v>
      </c>
      <c r="B20" s="133" t="s">
        <v>303</v>
      </c>
      <c r="C20" s="134" t="s">
        <v>34</v>
      </c>
      <c r="D20" s="135">
        <f>IF(ISBLANK(C20),0,+SUMIF([3]U16M!$B$2:$B$10,C20,[3]U16M!$O$2:$O$10))</f>
        <v>10</v>
      </c>
      <c r="E20" s="136" t="s">
        <v>9</v>
      </c>
      <c r="F20" s="135">
        <f>IF(ISBLANK(E20),0,+SUMIF([3]U16W!$B$2:$B$11,E20,[3]U16W!$O$2:$O$11))</f>
        <v>70</v>
      </c>
      <c r="G20" s="136" t="s">
        <v>83</v>
      </c>
      <c r="H20" s="135">
        <f>IF(ISBLANK(G20),0,+SUMIF([3]U13M!$B$2:$B$36,G20,[3]U13M!$O$2:$O$36))</f>
        <v>50</v>
      </c>
      <c r="I20" s="136" t="s">
        <v>226</v>
      </c>
      <c r="J20" s="135">
        <f>IF(ISBLANK(I20),0,+SUMIF([3]U13W!$B$2:$B$26,I20,[3]U13W!$O$2:$O$26))</f>
        <v>10</v>
      </c>
      <c r="K20" s="138"/>
      <c r="L20" s="135">
        <f>IF(ISBLANK(K20),0,+SUMIF([3]U08M!$B$2:$B$27,K20,[3]U08M!$O$2:$O$27))</f>
        <v>0</v>
      </c>
      <c r="M20" s="136"/>
      <c r="N20" s="135">
        <f>IF(ISBLANK(M20),0,+SUMIF([3]U08W!$B$2:$B$14,M20,[3]U08W!$O$2:$O$14))</f>
        <v>0</v>
      </c>
      <c r="O20" s="134">
        <f t="shared" si="0"/>
        <v>140</v>
      </c>
      <c r="P20" s="139">
        <f>SUM(O20:O22)</f>
        <v>178</v>
      </c>
    </row>
    <row r="21" spans="1:16">
      <c r="A21" s="69"/>
      <c r="B21" s="140"/>
      <c r="C21" s="156" t="s">
        <v>42</v>
      </c>
      <c r="D21" s="142">
        <f>IF(ISBLANK(C21),0,+SUMIF([3]U16M!$B$2:$B$10,C21,[3]U16M!$O$2:$O$10))</f>
        <v>9</v>
      </c>
      <c r="E21" s="143" t="s">
        <v>19</v>
      </c>
      <c r="F21" s="142">
        <f>IF(ISBLANK(E21),0,+SUMIF([3]U16W!$B$2:$B$11,E21,[3]U16W!$O$2:$O$11))</f>
        <v>10</v>
      </c>
      <c r="G21" s="143" t="s">
        <v>171</v>
      </c>
      <c r="H21" s="142">
        <f>IF(ISBLANK(G21),0,+SUMIF([3]U13M!$B$2:$B$36,G21,[3]U13M!$O$2:$O$36))</f>
        <v>10</v>
      </c>
      <c r="I21" s="143" t="s">
        <v>242</v>
      </c>
      <c r="J21" s="142">
        <f>IF(ISBLANK(I21),0,+SUMIF([3]U13W!$B$2:$B$26,I21,[3]U13W!$O$2:$O$26))</f>
        <v>1</v>
      </c>
      <c r="K21" s="144"/>
      <c r="L21" s="142">
        <f>IF(ISBLANK(K21),0,+SUMIF([3]U08M!$B$2:$B$27,K21,[3]U08M!$O$2:$O$27))</f>
        <v>0</v>
      </c>
      <c r="M21" s="143"/>
      <c r="N21" s="142">
        <f>IF(ISBLANK(M21),0,+SUMIF([3]U08W!$B$2:$B$14,M21,[3]U08W!$O$2:$O$14))</f>
        <v>0</v>
      </c>
      <c r="O21" s="141">
        <f t="shared" si="0"/>
        <v>30</v>
      </c>
      <c r="P21" s="145"/>
    </row>
    <row r="22" spans="1:16" ht="15" thickBot="1">
      <c r="A22" s="71"/>
      <c r="B22" s="146"/>
      <c r="C22" s="147"/>
      <c r="D22" s="148">
        <f>IF(ISBLANK(C22),0,+SUMIF([3]U16M!$B$2:$B$10,C22,[3]U16M!$O$2:$O$10))</f>
        <v>0</v>
      </c>
      <c r="E22" s="149"/>
      <c r="F22" s="148">
        <f>IF(ISBLANK(E22),0,+SUMIF([3]U16W!$B$2:$B$11,E22,[3]U16W!$O$2:$O$11))</f>
        <v>0</v>
      </c>
      <c r="G22" s="149" t="s">
        <v>181</v>
      </c>
      <c r="H22" s="148">
        <f>IF(ISBLANK(G22),0,+SUMIF([3]U13M!$B$2:$B$36,G22,[3]U13M!$O$2:$O$36))</f>
        <v>7</v>
      </c>
      <c r="I22" s="149" t="s">
        <v>250</v>
      </c>
      <c r="J22" s="148">
        <f>IF(ISBLANK(I22),0,+SUMIF([3]U13W!$B$2:$B$26,I22,[3]U13W!$O$2:$O$26))</f>
        <v>1</v>
      </c>
      <c r="K22" s="150"/>
      <c r="L22" s="148">
        <f>IF(ISBLANK(K22),0,+SUMIF([3]U08M!$B$2:$B$27,K22,[3]U08M!$O$2:$O$27))</f>
        <v>0</v>
      </c>
      <c r="M22" s="149"/>
      <c r="N22" s="148">
        <f>IF(ISBLANK(M22),0,+SUMIF([3]U08W!$B$2:$B$14,M22,[3]U08W!$O$2:$O$14))</f>
        <v>0</v>
      </c>
      <c r="O22" s="147">
        <f t="shared" si="0"/>
        <v>8</v>
      </c>
      <c r="P22" s="151"/>
    </row>
    <row r="23" spans="1:16" ht="56">
      <c r="A23" s="67" t="s">
        <v>304</v>
      </c>
      <c r="B23" s="133" t="s">
        <v>47</v>
      </c>
      <c r="C23" s="102" t="s">
        <v>46</v>
      </c>
      <c r="D23" s="135">
        <f>IF(ISBLANK(C23),0,+SUMIF([3]U16M!$B$2:$B$10,C23,[3]U16M!$O$2:$O$10))</f>
        <v>8</v>
      </c>
      <c r="E23" s="136" t="s">
        <v>260</v>
      </c>
      <c r="F23" s="135">
        <f>IF(ISBLANK(E23),0,+SUMIF([3]U16W!$B$2:$B$11,E23,[3]U16W!$O$2:$O$11))</f>
        <v>8</v>
      </c>
      <c r="G23" s="136" t="s">
        <v>169</v>
      </c>
      <c r="H23" s="135">
        <f>IF(ISBLANK(G23),0,+SUMIF([3]U13M!$B$2:$B$36,G23,[3]U13M!$O$2:$O$36))</f>
        <v>1</v>
      </c>
      <c r="I23" s="136" t="s">
        <v>228</v>
      </c>
      <c r="J23" s="135">
        <f>IF(ISBLANK(I23),0,+SUMIF([3]U13W!$B$2:$B$26,I23,[3]U13W!$O$2:$O$26))</f>
        <v>7</v>
      </c>
      <c r="K23" s="138" t="s">
        <v>326</v>
      </c>
      <c r="L23" s="135" t="e">
        <f>IF(ISBLANK(K23),0,+SUMIF([4]U08M!$B$2:$B$27,K23,[4]U08M!$O$2:$O$27))</f>
        <v>#VALUE!</v>
      </c>
      <c r="M23" s="136" t="s">
        <v>327</v>
      </c>
      <c r="N23" s="135" t="e">
        <f>IF(ISBLANK(M23),0,+SUMIF([4]U08W!$B$2:$B$14,M23,[4]U08W!$O$2:$O$14))</f>
        <v>#VALUE!</v>
      </c>
      <c r="O23" s="134" t="e">
        <f t="shared" si="0"/>
        <v>#VALUE!</v>
      </c>
      <c r="P23" s="139" t="e">
        <f>SUM(O23:O25)</f>
        <v>#VALUE!</v>
      </c>
    </row>
    <row r="24" spans="1:16" ht="27">
      <c r="A24" s="69"/>
      <c r="B24" s="140"/>
      <c r="C24" s="109"/>
      <c r="D24" s="142">
        <f>IF(ISBLANK(C24),0,+SUMIF([3]U16M!$B$2:$B$10,C24,[3]U16M!$O$2:$O$10))</f>
        <v>0</v>
      </c>
      <c r="E24" s="143" t="s">
        <v>261</v>
      </c>
      <c r="F24" s="142">
        <f>IF(ISBLANK(E24),0,+SUMIF([3]U16W!$B$2:$B$11,E24,[3]U16W!$O$2:$O$11))</f>
        <v>7</v>
      </c>
      <c r="G24" s="143" t="s">
        <v>194</v>
      </c>
      <c r="H24" s="142">
        <f>IF(ISBLANK(G24),0,+SUMIF([3]U13M!$B$2:$B$36,G24,[3]U13M!$O$2:$O$36))</f>
        <v>1</v>
      </c>
      <c r="I24" s="143" t="s">
        <v>246</v>
      </c>
      <c r="J24" s="142">
        <f>IF(ISBLANK(I24),0,+SUMIF([3]U13W!$B$2:$B$26,I24,[3]U13W!$O$2:$O$26))</f>
        <v>4</v>
      </c>
      <c r="K24" s="144" t="s">
        <v>328</v>
      </c>
      <c r="L24" s="142" t="e">
        <f>IF(ISBLANK(K24),0,+SUMIF([4]U08M!$B$2:$B$27,K24,[4]U08M!$O$2:$O$27))</f>
        <v>#VALUE!</v>
      </c>
      <c r="M24" s="143"/>
      <c r="N24" s="142">
        <f>IF(ISBLANK(M24),0,+SUMIF([4]U08W!$B$2:$B$14,M24,[4]U08W!$O$2:$O$14))</f>
        <v>0</v>
      </c>
      <c r="O24" s="141" t="e">
        <f t="shared" si="0"/>
        <v>#VALUE!</v>
      </c>
      <c r="P24" s="145"/>
    </row>
    <row r="25" spans="1:16" ht="15" thickBot="1">
      <c r="A25" s="71"/>
      <c r="B25" s="146"/>
      <c r="C25" s="116"/>
      <c r="D25" s="148">
        <f>IF(ISBLANK(C25),0,+SUMIF([3]U16M!$B$2:$B$10,C25,[3]U16M!$O$2:$O$10))</f>
        <v>0</v>
      </c>
      <c r="E25" s="149"/>
      <c r="F25" s="148">
        <f>IF(ISBLANK(E25),0,+SUMIF([3]U16W!$B$2:$B$11,E25,[3]U16W!$O$2:$O$11))</f>
        <v>0</v>
      </c>
      <c r="G25" s="149" t="s">
        <v>210</v>
      </c>
      <c r="H25" s="148">
        <f>IF(ISBLANK(G25),0,+SUMIF([3]U13M!$B$2:$B$36,G25,[3]U13M!$O$2:$O$36))</f>
        <v>1</v>
      </c>
      <c r="I25" s="149"/>
      <c r="J25" s="148">
        <f>IF(ISBLANK(I25),0,+SUMIF([3]U13W!$B$2:$B$26,I25,[3]U13W!$O$2:$O$26))</f>
        <v>0</v>
      </c>
      <c r="K25" s="150" t="s">
        <v>329</v>
      </c>
      <c r="L25" s="148" t="e">
        <f>IF(ISBLANK(K25),0,+SUMIF([4]U08M!$B$2:$B$27,K25,[4]U08M!$O$2:$O$27))</f>
        <v>#VALUE!</v>
      </c>
      <c r="M25" s="149"/>
      <c r="N25" s="148">
        <f>IF(ISBLANK(M25),0,+SUMIF([4]U08W!$B$2:$B$14,M25,[4]U08W!$O$2:$O$14))</f>
        <v>0</v>
      </c>
      <c r="O25" s="147" t="e">
        <f t="shared" si="0"/>
        <v>#VALUE!</v>
      </c>
      <c r="P25" s="151"/>
    </row>
    <row r="26" spans="1:16" ht="56">
      <c r="A26" s="67" t="s">
        <v>306</v>
      </c>
      <c r="B26" s="133" t="s">
        <v>185</v>
      </c>
      <c r="C26" s="134"/>
      <c r="D26" s="135">
        <f>IF(ISBLANK(C26),0,+SUMIF([3]U16M!$B$2:$B$10,C26,[3]U16M!$O$2:$O$10))</f>
        <v>0</v>
      </c>
      <c r="E26" s="136"/>
      <c r="F26" s="135">
        <f>IF(ISBLANK(E26),0,+SUMIF([3]U16W!$B$2:$B$11,E26,[3]U16W!$O$2:$O$11))</f>
        <v>0</v>
      </c>
      <c r="G26" s="136" t="s">
        <v>184</v>
      </c>
      <c r="H26" s="135">
        <f>IF(ISBLANK(G26),0,+SUMIF([3]U13M!$B$2:$B$36,G26,[3]U13M!$O$2:$O$36))</f>
        <v>1</v>
      </c>
      <c r="I26" s="152" t="s">
        <v>272</v>
      </c>
      <c r="J26" s="135">
        <f>IF(ISBLANK(I26),0,+SUMIF([3]U13W!$B$2:$B$26,I26,[3]U13W!$O$2:$O$26))</f>
        <v>1</v>
      </c>
      <c r="K26" s="138" t="s">
        <v>307</v>
      </c>
      <c r="L26" s="135">
        <f>IF(ISBLANK(K26),0,+SUMIF([3]U08M!$B$2:$B$27,K26,[3]U08M!$O$2:$O$27))</f>
        <v>30</v>
      </c>
      <c r="M26" s="136"/>
      <c r="N26" s="135">
        <f>IF(ISBLANK(M26),0,+SUMIF([3]U08W!$B$2:$B$14,M26,[3]U08W!$O$2:$O$14))</f>
        <v>0</v>
      </c>
      <c r="O26" s="134">
        <f t="shared" si="0"/>
        <v>32</v>
      </c>
      <c r="P26" s="139">
        <f>SUM(O26:O28)</f>
        <v>32</v>
      </c>
    </row>
    <row r="27" spans="1:16">
      <c r="A27" s="69"/>
      <c r="B27" s="140"/>
      <c r="C27" s="141"/>
      <c r="D27" s="142">
        <f>IF(ISBLANK(C27),0,+SUMIF([3]U16M!$B$2:$B$10,C27,[3]U16M!$O$2:$O$10))</f>
        <v>0</v>
      </c>
      <c r="E27" s="143"/>
      <c r="F27" s="142">
        <f>IF(ISBLANK(E27),0,+SUMIF([3]U16W!$B$2:$B$11,E27,[3]U16W!$O$2:$O$11))</f>
        <v>0</v>
      </c>
      <c r="G27" s="143" t="s">
        <v>330</v>
      </c>
      <c r="H27" s="142">
        <f>IF(ISBLANK(G27),0,+SUMIF([3]U13M!$B$2:$B$36,G27,[3]U13M!$O$2:$O$36))</f>
        <v>0</v>
      </c>
      <c r="I27" s="153"/>
      <c r="J27" s="142">
        <f>IF(ISBLANK(I27),0,+SUMIF([3]U13W!$B$2:$B$26,I27,[3]U13W!$O$2:$O$26))</f>
        <v>0</v>
      </c>
      <c r="K27" s="144"/>
      <c r="L27" s="142">
        <f>IF(ISBLANK(K27),0,+SUMIF([3]U08M!$B$2:$B$27,K27,[3]U08M!$O$2:$O$27))</f>
        <v>0</v>
      </c>
      <c r="M27" s="143"/>
      <c r="N27" s="142">
        <f>IF(ISBLANK(M27),0,+SUMIF([3]U08W!$B$2:$B$14,M27,[3]U08W!$O$2:$O$14))</f>
        <v>0</v>
      </c>
      <c r="O27" s="141">
        <f t="shared" si="0"/>
        <v>0</v>
      </c>
      <c r="P27" s="145"/>
    </row>
    <row r="28" spans="1:16" ht="15" thickBot="1">
      <c r="A28" s="71"/>
      <c r="B28" s="146"/>
      <c r="C28" s="147"/>
      <c r="D28" s="148">
        <f>IF(ISBLANK(C28),0,+SUMIF([3]U16M!$B$2:$B$10,C28,[3]U16M!$O$2:$O$10))</f>
        <v>0</v>
      </c>
      <c r="E28" s="149"/>
      <c r="F28" s="148">
        <f>IF(ISBLANK(E28),0,+SUMIF([3]U16W!$B$2:$B$11,E28,[3]U16W!$O$2:$O$11))</f>
        <v>0</v>
      </c>
      <c r="G28" s="149"/>
      <c r="H28" s="148">
        <f>IF(ISBLANK(G28),0,+SUMIF([3]U13M!$B$2:$B$36,G28,[3]U13M!$O$2:$O$36))</f>
        <v>0</v>
      </c>
      <c r="I28" s="155"/>
      <c r="J28" s="148">
        <f>IF(ISBLANK(I28),0,+SUMIF([3]U13W!$B$2:$B$26,I28,[3]U13W!$O$2:$O$26))</f>
        <v>0</v>
      </c>
      <c r="K28" s="150"/>
      <c r="L28" s="148">
        <f>IF(ISBLANK(K28),0,+SUMIF([3]U08M!$B$2:$B$27,K28,[3]U08M!$O$2:$O$27))</f>
        <v>0</v>
      </c>
      <c r="M28" s="149"/>
      <c r="N28" s="148">
        <f>IF(ISBLANK(M28),0,+SUMIF([3]U08W!$B$2:$B$14,M28,[3]U08W!$O$2:$O$14))</f>
        <v>0</v>
      </c>
      <c r="O28" s="147">
        <f t="shared" si="0"/>
        <v>0</v>
      </c>
      <c r="P28" s="151"/>
    </row>
    <row r="29" spans="1:16" ht="56">
      <c r="A29" s="67" t="s">
        <v>308</v>
      </c>
      <c r="B29" s="133" t="s">
        <v>199</v>
      </c>
      <c r="C29" s="134"/>
      <c r="D29" s="135">
        <f>IF(ISBLANK(C29),0,+SUMIF([3]U16M!$B$2:$B$10,C29,[3]U16M!$O$2:$O$10))</f>
        <v>0</v>
      </c>
      <c r="E29" s="136"/>
      <c r="F29" s="135">
        <f>IF(ISBLANK(E29),0,+SUMIF([3]U16W!$B$2:$B$11,E29,[3]U16W!$O$2:$O$11))</f>
        <v>0</v>
      </c>
      <c r="G29" s="136" t="s">
        <v>198</v>
      </c>
      <c r="H29" s="135">
        <f>IF(ISBLANK(G29),0,+SUMIF([3]U13M!$B$2:$B$36,G29,[3]U13M!$O$2:$O$36))</f>
        <v>1</v>
      </c>
      <c r="I29" s="136"/>
      <c r="J29" s="135">
        <f>IF(ISBLANK(I29),0,+SUMIF([3]U13W!$B$2:$B$26,I29,[3]U13W!$O$2:$O$26))</f>
        <v>0</v>
      </c>
      <c r="K29" s="138" t="s">
        <v>309</v>
      </c>
      <c r="L29" s="135">
        <f>IF(ISBLANK(K29),0,+SUMIF([3]U08M!$B$2:$B$27,K29,[3]U08M!$O$2:$O$27))</f>
        <v>1</v>
      </c>
      <c r="M29" s="136"/>
      <c r="N29" s="135">
        <f>IF(ISBLANK(M29),0,+SUMIF([3]U08W!$B$2:$B$14,M29,[3]U08W!$O$2:$O$14))</f>
        <v>0</v>
      </c>
      <c r="O29" s="134">
        <f t="shared" si="0"/>
        <v>2</v>
      </c>
      <c r="P29" s="139">
        <f>SUM(O29:O31)</f>
        <v>3</v>
      </c>
    </row>
    <row r="30" spans="1:16">
      <c r="A30" s="69"/>
      <c r="B30" s="140"/>
      <c r="C30" s="141"/>
      <c r="D30" s="142">
        <f>IF(ISBLANK(C30),0,+SUMIF([3]U16M!$B$2:$B$10,C30,[3]U16M!$O$2:$O$10))</f>
        <v>0</v>
      </c>
      <c r="E30" s="143"/>
      <c r="F30" s="142">
        <f>IF(ISBLANK(E30),0,+SUMIF([3]U16W!$B$2:$B$11,E30,[3]U16W!$O$2:$O$11))</f>
        <v>0</v>
      </c>
      <c r="G30" s="143" t="s">
        <v>209</v>
      </c>
      <c r="H30" s="142">
        <f>IF(ISBLANK(G30),0,+SUMIF([3]U13M!$B$2:$B$36,G30,[3]U13M!$O$2:$O$36))</f>
        <v>1</v>
      </c>
      <c r="I30" s="143"/>
      <c r="J30" s="142">
        <f>IF(ISBLANK(I30),0,+SUMIF([3]U13W!$B$2:$B$26,I30,[3]U13W!$O$2:$O$26))</f>
        <v>0</v>
      </c>
      <c r="K30" s="144"/>
      <c r="L30" s="142">
        <f>IF(ISBLANK(K30),0,+SUMIF([3]U08M!$B$2:$B$27,K30,[3]U08M!$O$2:$O$27))</f>
        <v>0</v>
      </c>
      <c r="M30" s="143"/>
      <c r="N30" s="142">
        <f>IF(ISBLANK(M30),0,+SUMIF([3]U08W!$B$2:$B$14,M30,[3]U08W!$O$2:$O$14))</f>
        <v>0</v>
      </c>
      <c r="O30" s="141">
        <f t="shared" si="0"/>
        <v>1</v>
      </c>
      <c r="P30" s="145"/>
    </row>
    <row r="31" spans="1:16" ht="15" thickBot="1">
      <c r="A31" s="71"/>
      <c r="B31" s="146"/>
      <c r="C31" s="147"/>
      <c r="D31" s="148">
        <f>IF(ISBLANK(C31),0,+SUMIF([3]U16M!$B$2:$B$10,C31,[3]U16M!$O$2:$O$10))</f>
        <v>0</v>
      </c>
      <c r="E31" s="149"/>
      <c r="F31" s="148">
        <f>IF(ISBLANK(E31),0,+SUMIF([3]U16W!$B$2:$B$11,E31,[3]U16W!$O$2:$O$11))</f>
        <v>0</v>
      </c>
      <c r="G31" s="149"/>
      <c r="H31" s="148">
        <f>IF(ISBLANK(G31),0,+SUMIF([3]U13M!$B$2:$B$36,G31,[3]U13M!$O$2:$O$36))</f>
        <v>0</v>
      </c>
      <c r="I31" s="149"/>
      <c r="J31" s="148">
        <f>IF(ISBLANK(I31),0,+SUMIF([3]U13W!$B$2:$B$26,I31,[3]U13W!$O$2:$O$26))</f>
        <v>0</v>
      </c>
      <c r="K31" s="150"/>
      <c r="L31" s="148">
        <f>IF(ISBLANK(K31),0,+SUMIF([3]U08M!$B$2:$B$27,K31,[3]U08M!$O$2:$O$27))</f>
        <v>0</v>
      </c>
      <c r="M31" s="149"/>
      <c r="N31" s="148">
        <f>IF(ISBLANK(M31),0,+SUMIF([3]U08W!$B$2:$B$14,M31,[3]U08W!$O$2:$O$14))</f>
        <v>0</v>
      </c>
      <c r="O31" s="147">
        <f t="shared" si="0"/>
        <v>0</v>
      </c>
      <c r="P31" s="151"/>
    </row>
    <row r="32" spans="1:16" ht="56">
      <c r="A32" s="67" t="s">
        <v>310</v>
      </c>
      <c r="B32" s="133" t="s">
        <v>239</v>
      </c>
      <c r="C32" s="102"/>
      <c r="D32" s="135">
        <f>IF(ISBLANK(C32),0,+SUMIF([3]U16M!$B$2:$B$10,C32,[3]U16M!$O$2:$O$10))</f>
        <v>0</v>
      </c>
      <c r="E32" s="136"/>
      <c r="F32" s="135">
        <f>IF(ISBLANK(E32),0,+SUMIF([3]U16W!$B$2:$B$11,E32,[3]U16W!$O$2:$O$11))</f>
        <v>0</v>
      </c>
      <c r="G32" s="136"/>
      <c r="H32" s="135">
        <f>IF(ISBLANK(G32),0,+SUMIF([3]U13M!$B$2:$B$36,G32,[3]U13M!$O$2:$O$36))</f>
        <v>0</v>
      </c>
      <c r="I32" s="136" t="s">
        <v>238</v>
      </c>
      <c r="J32" s="135">
        <f>IF(ISBLANK(I32),0,+SUMIF([3]U13W!$B$2:$B$26,I32,[3]U13W!$O$2:$O$26))</f>
        <v>1</v>
      </c>
      <c r="K32" s="138" t="s">
        <v>311</v>
      </c>
      <c r="L32" s="135">
        <f>IF(ISBLANK(K32),0,+SUMIF([3]U08M!$B$2:$B$27,K32,[3]U08M!$O$2:$O$27))</f>
        <v>10</v>
      </c>
      <c r="M32" s="136" t="s">
        <v>312</v>
      </c>
      <c r="N32" s="135">
        <f>IF(ISBLANK(M32),0,+SUMIF([3]U08W!$B$2:$B$14,M32,[3]U08W!$O$2:$O$14))</f>
        <v>6</v>
      </c>
      <c r="O32" s="134">
        <f t="shared" si="0"/>
        <v>17</v>
      </c>
      <c r="P32" s="139">
        <f>SUM(O32:O34)</f>
        <v>22</v>
      </c>
    </row>
    <row r="33" spans="1:16">
      <c r="A33" s="69"/>
      <c r="B33" s="140"/>
      <c r="C33" s="109"/>
      <c r="D33" s="142">
        <f>IF(ISBLANK(C33),0,+SUMIF([3]U16M!$B$2:$B$10,C33,[3]U16M!$O$2:$O$10))</f>
        <v>0</v>
      </c>
      <c r="E33" s="143"/>
      <c r="F33" s="142">
        <f>IF(ISBLANK(E33),0,+SUMIF([3]U16W!$B$2:$B$11,E33,[3]U16W!$O$2:$O$11))</f>
        <v>0</v>
      </c>
      <c r="G33" s="143"/>
      <c r="H33" s="142">
        <f>IF(ISBLANK(G33),0,+SUMIF([3]U13M!$B$2:$B$36,G33,[3]U13M!$O$2:$O$36))</f>
        <v>0</v>
      </c>
      <c r="I33" s="143"/>
      <c r="J33" s="142">
        <f>IF(ISBLANK(I33),0,+SUMIF([3]U13W!$B$2:$B$26,I33,[3]U13W!$O$2:$O$26))</f>
        <v>0</v>
      </c>
      <c r="K33" s="144" t="s">
        <v>313</v>
      </c>
      <c r="L33" s="142">
        <f>IF(ISBLANK(K33),0,+SUMIF([3]U08M!$B$2:$B$27,K33,[3]U08M!$O$2:$O$27))</f>
        <v>5</v>
      </c>
      <c r="M33" s="143"/>
      <c r="N33" s="142">
        <f>IF(ISBLANK(M33),0,+SUMIF([3]U08W!$B$2:$B$14,M33,[3]U08W!$O$2:$O$14))</f>
        <v>0</v>
      </c>
      <c r="O33" s="141">
        <f t="shared" si="0"/>
        <v>5</v>
      </c>
      <c r="P33" s="145"/>
    </row>
    <row r="34" spans="1:16" ht="15" thickBot="1">
      <c r="A34" s="71"/>
      <c r="B34" s="146"/>
      <c r="C34" s="116"/>
      <c r="D34" s="148">
        <f>IF(ISBLANK(C34),0,+SUMIF([3]U16M!$B$2:$B$10,C34,[3]U16M!$O$2:$O$10))</f>
        <v>0</v>
      </c>
      <c r="E34" s="149"/>
      <c r="F34" s="148">
        <f>IF(ISBLANK(E34),0,+SUMIF([3]U16W!$B$2:$B$11,E34,[3]U16W!$O$2:$O$11))</f>
        <v>0</v>
      </c>
      <c r="G34" s="149"/>
      <c r="H34" s="148">
        <f>IF(ISBLANK(G34),0,+SUMIF([3]U13M!$B$2:$B$36,G34,[3]U13M!$O$2:$O$36))</f>
        <v>0</v>
      </c>
      <c r="I34" s="149"/>
      <c r="J34" s="148">
        <f>IF(ISBLANK(I34),0,+SUMIF([3]U13W!$B$2:$B$26,I34,[3]U13W!$O$2:$O$26))</f>
        <v>0</v>
      </c>
      <c r="K34" s="150"/>
      <c r="L34" s="148">
        <f>IF(ISBLANK(K34),0,+SUMIF([3]U08M!$B$2:$B$27,K34,[3]U08M!$O$2:$O$27))</f>
        <v>0</v>
      </c>
      <c r="M34" s="149"/>
      <c r="N34" s="148">
        <f>IF(ISBLANK(M34),0,+SUMIF([3]U08W!$B$2:$B$14,M34,[3]U08W!$O$2:$O$14))</f>
        <v>0</v>
      </c>
      <c r="O34" s="147">
        <f t="shared" si="0"/>
        <v>0</v>
      </c>
      <c r="P34" s="151"/>
    </row>
    <row r="35" spans="1:16" ht="56">
      <c r="A35" s="67" t="s">
        <v>314</v>
      </c>
      <c r="B35" s="133" t="s">
        <v>18</v>
      </c>
      <c r="C35" s="134"/>
      <c r="D35" s="135">
        <f>IF(ISBLANK(C35),0,+SUMIF([3]U16M!$B$2:$B$10,C35,[3]U16M!$O$2:$O$10))</f>
        <v>0</v>
      </c>
      <c r="E35" s="157" t="s">
        <v>20</v>
      </c>
      <c r="F35" s="135">
        <f>IF(ISBLANK(E35),0,+SUMIF([3]U16W!$B$2:$B$11,E35,[3]U16W!$O$2:$O$11))</f>
        <v>50</v>
      </c>
      <c r="G35" s="136" t="s">
        <v>120</v>
      </c>
      <c r="H35" s="135">
        <f>IF(ISBLANK(G35),0,+SUMIF([3]U13M!$B$2:$B$36,G35,[3]U13M!$O$2:$O$36))</f>
        <v>5</v>
      </c>
      <c r="I35" s="136" t="s">
        <v>220</v>
      </c>
      <c r="J35" s="135">
        <f>IF(ISBLANK(I35),0,+SUMIF([3]U13W!$B$2:$B$26,I35,[3]U13W!$O$2:$O$26))</f>
        <v>70</v>
      </c>
      <c r="K35" s="138" t="s">
        <v>315</v>
      </c>
      <c r="L35" s="135">
        <f>IF(ISBLANK(K35),0,+SUMIF([3]U08M!$B$2:$B$27,K35,[3]U08M!$O$2:$O$27))</f>
        <v>40</v>
      </c>
      <c r="M35" s="136" t="s">
        <v>316</v>
      </c>
      <c r="N35" s="135">
        <f>IF(ISBLANK(M35),0,+SUMIF([3]U08W!$B$2:$B$14,M35,[3]U08W!$O$2:$O$14))</f>
        <v>70</v>
      </c>
      <c r="O35" s="134">
        <f t="shared" si="0"/>
        <v>235</v>
      </c>
      <c r="P35" s="139">
        <f>SUM(O35:O37)</f>
        <v>342</v>
      </c>
    </row>
    <row r="36" spans="1:16" ht="27">
      <c r="A36" s="69"/>
      <c r="B36" s="140"/>
      <c r="C36" s="141"/>
      <c r="D36" s="142">
        <f>IF(ISBLANK(C36),0,+SUMIF([3]U16M!$B$2:$B$10,C36,[3]U16M!$O$2:$O$10))</f>
        <v>0</v>
      </c>
      <c r="E36" s="143" t="s">
        <v>17</v>
      </c>
      <c r="F36" s="142">
        <f>IF(ISBLANK(E36),0,+SUMIF([3]U16W!$B$2:$B$11,E36,[3]U16W!$O$2:$O$11))</f>
        <v>9</v>
      </c>
      <c r="G36" s="143" t="s">
        <v>190</v>
      </c>
      <c r="H36" s="142">
        <f>IF(ISBLANK(G36),0,+SUMIF([3]U13M!$B$2:$B$36,G36,[3]U13M!$O$2:$O$36))</f>
        <v>1</v>
      </c>
      <c r="I36" s="143" t="s">
        <v>222</v>
      </c>
      <c r="J36" s="142">
        <f>IF(ISBLANK(I36),0,+SUMIF([3]U13W!$B$2:$B$26,I36,[3]U13W!$O$2:$O$26))</f>
        <v>40</v>
      </c>
      <c r="K36" s="144"/>
      <c r="L36" s="142">
        <f>IF(ISBLANK(K36),0,+SUMIF([3]U08M!$B$2:$B$27,K36,[3]U08M!$O$2:$O$27))</f>
        <v>0</v>
      </c>
      <c r="M36" s="158" t="s">
        <v>317</v>
      </c>
      <c r="N36" s="142">
        <f>IF(ISBLANK(M36),0,+SUMIF([3]U08W!$B$2:$B$14,M36,[3]U08W!$O$2:$O$14))</f>
        <v>50</v>
      </c>
      <c r="O36" s="141">
        <f t="shared" si="0"/>
        <v>100</v>
      </c>
      <c r="P36" s="145"/>
    </row>
    <row r="37" spans="1:16" ht="15" thickBot="1">
      <c r="A37" s="71"/>
      <c r="B37" s="146"/>
      <c r="C37" s="147"/>
      <c r="D37" s="148">
        <f>IF(ISBLANK(C37),0,+SUMIF([3]U16M!$B$2:$B$10,C37,[3]U16M!$O$2:$O$10))</f>
        <v>0</v>
      </c>
      <c r="E37" s="149"/>
      <c r="F37" s="148">
        <f>IF(ISBLANK(E37),0,+SUMIF([3]U16W!$B$2:$B$11,E37,[3]U16W!$O$2:$O$11))</f>
        <v>0</v>
      </c>
      <c r="G37" s="149" t="s">
        <v>187</v>
      </c>
      <c r="H37" s="148">
        <f>IF(ISBLANK(G37),0,+SUMIF([3]U13M!$B$2:$B$36,G37,[3]U13M!$O$2:$O$36))</f>
        <v>1</v>
      </c>
      <c r="I37" s="149" t="s">
        <v>243</v>
      </c>
      <c r="J37" s="148">
        <f>IF(ISBLANK(I37),0,+SUMIF([3]U13W!$B$2:$B$26,I37,[3]U13W!$O$2:$O$26))</f>
        <v>6</v>
      </c>
      <c r="K37" s="150"/>
      <c r="L37" s="148">
        <f>IF(ISBLANK(K37),0,+SUMIF([3]U08M!$B$2:$B$27,K37,[3]U08M!$O$2:$O$27))</f>
        <v>0</v>
      </c>
      <c r="M37" s="149"/>
      <c r="N37" s="148">
        <f>IF(ISBLANK(M37),0,+SUMIF([3]U08W!$B$2:$B$14,M37,[3]U08W!$O$2:$O$14))</f>
        <v>0</v>
      </c>
      <c r="O37" s="147">
        <f t="shared" si="0"/>
        <v>7</v>
      </c>
      <c r="P37" s="151"/>
    </row>
    <row r="38" spans="1:16" ht="56">
      <c r="A38" s="67" t="s">
        <v>318</v>
      </c>
      <c r="B38" s="133" t="s">
        <v>319</v>
      </c>
      <c r="C38" s="134"/>
      <c r="D38" s="135">
        <f>IF(ISBLANK(C38),0,+SUMIF([3]U16M!$B$2:$B$10,C38,[3]U16M!$O$2:$O$10))</f>
        <v>0</v>
      </c>
      <c r="E38" s="136"/>
      <c r="F38" s="135">
        <f>IF(ISBLANK(E38),0,+SUMIF([3]U16W!$B$2:$B$11,E38,[3]U16W!$O$2:$O$11))</f>
        <v>0</v>
      </c>
      <c r="G38" s="136"/>
      <c r="H38" s="135">
        <f>IF(ISBLANK(G38),0,+SUMIF([3]U13M!$B$2:$B$36,G38,[3]U13M!$O$2:$O$36))</f>
        <v>0</v>
      </c>
      <c r="I38" s="136"/>
      <c r="J38" s="135">
        <f>IF(ISBLANK(I38),0,+SUMIF([3]U13W!$B$2:$B$26,I38,[3]U13W!$O$2:$O$26))</f>
        <v>0</v>
      </c>
      <c r="K38" s="138" t="s">
        <v>320</v>
      </c>
      <c r="L38" s="135">
        <f>IF(ISBLANK(K38),0,+SUMIF([3]U08M!$B$2:$B$27,K38,[3]U08M!$O$2:$O$27))</f>
        <v>50</v>
      </c>
      <c r="M38" s="136"/>
      <c r="N38" s="135">
        <f>IF(ISBLANK(M38),0,+SUMIF([3]U08W!$B$2:$B$14,M38,[3]U08W!$O$2:$O$14))</f>
        <v>0</v>
      </c>
      <c r="O38" s="134">
        <f t="shared" si="0"/>
        <v>50</v>
      </c>
      <c r="P38" s="139">
        <f>SUM(O38:O40)</f>
        <v>50</v>
      </c>
    </row>
    <row r="39" spans="1:16">
      <c r="A39" s="69"/>
      <c r="B39" s="140"/>
      <c r="C39" s="141"/>
      <c r="D39" s="142">
        <f>IF(ISBLANK(C39),0,+SUMIF([3]U16M!$B$2:$B$10,C39,[3]U16M!$O$2:$O$10))</f>
        <v>0</v>
      </c>
      <c r="E39" s="143"/>
      <c r="F39" s="142">
        <f>IF(ISBLANK(E39),0,+SUMIF([3]U16W!$B$2:$B$11,E39,[3]U16W!$O$2:$O$11))</f>
        <v>0</v>
      </c>
      <c r="G39" s="143"/>
      <c r="H39" s="142">
        <f>IF(ISBLANK(G39),0,+SUMIF([3]U13M!$B$2:$B$36,G39,[3]U13M!$O$2:$O$36))</f>
        <v>0</v>
      </c>
      <c r="I39" s="143"/>
      <c r="J39" s="142">
        <f>IF(ISBLANK(I39),0,+SUMIF([3]U13W!$B$2:$B$26,I39,[3]U13W!$O$2:$O$26))</f>
        <v>0</v>
      </c>
      <c r="K39" s="144"/>
      <c r="L39" s="142">
        <f>IF(ISBLANK(K39),0,+SUMIF([3]U08M!$B$2:$B$27,K39,[3]U08M!$O$2:$O$27))</f>
        <v>0</v>
      </c>
      <c r="M39" s="143"/>
      <c r="N39" s="142">
        <f>IF(ISBLANK(M39),0,+SUMIF([3]U08W!$B$2:$B$14,M39,[3]U08W!$O$2:$O$14))</f>
        <v>0</v>
      </c>
      <c r="O39" s="141">
        <f t="shared" si="0"/>
        <v>0</v>
      </c>
      <c r="P39" s="145"/>
    </row>
    <row r="40" spans="1:16" ht="15" thickBot="1">
      <c r="A40" s="71"/>
      <c r="B40" s="146"/>
      <c r="C40" s="147"/>
      <c r="D40" s="148">
        <f>IF(ISBLANK(C40),0,+SUMIF([3]U16M!$B$2:$B$10,C40,[3]U16M!$O$2:$O$10))</f>
        <v>0</v>
      </c>
      <c r="E40" s="149"/>
      <c r="F40" s="148">
        <f>IF(ISBLANK(E40),0,+SUMIF([3]U16W!$B$2:$B$11,E40,[3]U16W!$O$2:$O$11))</f>
        <v>0</v>
      </c>
      <c r="G40" s="149"/>
      <c r="H40" s="148">
        <f>IF(ISBLANK(G40),0,+SUMIF([3]U13M!$B$2:$B$36,G40,[3]U13M!$O$2:$O$36))</f>
        <v>0</v>
      </c>
      <c r="I40" s="149"/>
      <c r="J40" s="148">
        <f>IF(ISBLANK(I40),0,+SUMIF([3]U13W!$B$2:$B$26,I40,[3]U13W!$O$2:$O$26))</f>
        <v>0</v>
      </c>
      <c r="K40" s="150"/>
      <c r="L40" s="148">
        <f>IF(ISBLANK(K40),0,+SUMIF([3]U08M!$B$2:$B$27,K40,[3]U08M!$O$2:$O$27))</f>
        <v>0</v>
      </c>
      <c r="M40" s="149"/>
      <c r="N40" s="148">
        <f>IF(ISBLANK(M40),0,+SUMIF([3]U08W!$B$2:$B$14,M40,[3]U08W!$O$2:$O$14))</f>
        <v>0</v>
      </c>
      <c r="O40" s="147">
        <f t="shared" si="0"/>
        <v>0</v>
      </c>
      <c r="P40" s="151"/>
    </row>
    <row r="41" spans="1:16" ht="56">
      <c r="A41" s="67" t="s">
        <v>321</v>
      </c>
      <c r="B41" s="133" t="s">
        <v>50</v>
      </c>
      <c r="C41" s="159" t="s">
        <v>49</v>
      </c>
      <c r="D41" s="135">
        <f>IF(ISBLANK(C41),0,+SUMIF([3]U16M!$B$2:$B$10,C41,[3]U16M!$O$2:$O$10))</f>
        <v>0</v>
      </c>
      <c r="E41" s="136"/>
      <c r="F41" s="135">
        <f>IF(ISBLANK(E41),0,+SUMIF([3]U16W!$B$2:$B$11,E41,[3]U16W!$O$2:$O$11))</f>
        <v>0</v>
      </c>
      <c r="G41" s="136"/>
      <c r="H41" s="135">
        <f>IF(ISBLANK(G41),0,+SUMIF([3]U13M!$B$2:$B$36,G41,[3]U13M!$O$2:$O$36))</f>
        <v>0</v>
      </c>
      <c r="I41" s="136" t="s">
        <v>253</v>
      </c>
      <c r="J41" s="135">
        <f>IF(ISBLANK(I41),0,+SUMIF([3]U13W!$B$2:$B$26,I41,[3]U13W!$O$2:$O$26))</f>
        <v>1</v>
      </c>
      <c r="K41" s="138"/>
      <c r="L41" s="135">
        <f>IF(ISBLANK(K41),0,+SUMIF([3]U08M!$B$2:$B$27,K41,[3]U08M!$O$2:$O$27))</f>
        <v>0</v>
      </c>
      <c r="M41" s="136"/>
      <c r="N41" s="135">
        <f>IF(ISBLANK(M41),0,+SUMIF([3]U08W!$B$2:$B$14,M41,[3]U08W!$O$2:$O$14))</f>
        <v>0</v>
      </c>
      <c r="O41" s="134">
        <f t="shared" si="0"/>
        <v>1</v>
      </c>
      <c r="P41" s="139">
        <f>SUM(O41:O43)</f>
        <v>1</v>
      </c>
    </row>
    <row r="42" spans="1:16">
      <c r="A42" s="69"/>
      <c r="B42" s="140"/>
      <c r="C42" s="141"/>
      <c r="D42" s="142">
        <f>IF(ISBLANK(C42),0,+SUMIF([3]U16M!$B$2:$B$10,C42,[3]U16M!$O$2:$O$10))</f>
        <v>0</v>
      </c>
      <c r="E42" s="143"/>
      <c r="F42" s="142">
        <f>IF(ISBLANK(E42),0,+SUMIF([3]U16W!$B$2:$B$11,E42,[3]U16W!$O$2:$O$11))</f>
        <v>0</v>
      </c>
      <c r="G42" s="143"/>
      <c r="H42" s="142">
        <f>IF(ISBLANK(G42),0,+SUMIF([3]U13M!$B$2:$B$36,G42,[3]U13M!$O$2:$O$36))</f>
        <v>0</v>
      </c>
      <c r="I42" s="143"/>
      <c r="J42" s="142">
        <f>IF(ISBLANK(I42),0,+SUMIF([3]U13W!$B$2:$B$26,I42,[3]U13W!$O$2:$O$26))</f>
        <v>0</v>
      </c>
      <c r="K42" s="144"/>
      <c r="L42" s="142">
        <f>IF(ISBLANK(K42),0,+SUMIF([3]U08M!$B$2:$B$27,K42,[3]U08M!$O$2:$O$27))</f>
        <v>0</v>
      </c>
      <c r="M42" s="143"/>
      <c r="N42" s="142">
        <f>IF(ISBLANK(M42),0,+SUMIF([3]U08W!$B$2:$B$14,M42,[3]U08W!$O$2:$O$14))</f>
        <v>0</v>
      </c>
      <c r="O42" s="141">
        <f t="shared" si="0"/>
        <v>0</v>
      </c>
      <c r="P42" s="145"/>
    </row>
    <row r="43" spans="1:16" ht="15" thickBot="1">
      <c r="A43" s="71"/>
      <c r="B43" s="146"/>
      <c r="C43" s="147"/>
      <c r="D43" s="148">
        <f>IF(ISBLANK(C43),0,+SUMIF([3]U16M!$B$2:$B$10,C43,[3]U16M!$O$2:$O$10))</f>
        <v>0</v>
      </c>
      <c r="E43" s="149"/>
      <c r="F43" s="148">
        <f>IF(ISBLANK(E43),0,+SUMIF([3]U16W!$B$2:$B$11,E43,[3]U16W!$O$2:$O$11))</f>
        <v>0</v>
      </c>
      <c r="G43" s="149"/>
      <c r="H43" s="148">
        <f>IF(ISBLANK(G43),0,+SUMIF([3]U13M!$B$2:$B$36,G43,[3]U13M!$O$2:$O$36))</f>
        <v>0</v>
      </c>
      <c r="I43" s="149"/>
      <c r="J43" s="148">
        <f>IF(ISBLANK(I43),0,+SUMIF([3]U13W!$B$2:$B$26,I43,[3]U13W!$O$2:$O$26))</f>
        <v>0</v>
      </c>
      <c r="K43" s="150"/>
      <c r="L43" s="148">
        <f>IF(ISBLANK(K43),0,+SUMIF([3]U08M!$B$2:$B$27,K43,[3]U08M!$O$2:$O$27))</f>
        <v>0</v>
      </c>
      <c r="M43" s="149"/>
      <c r="N43" s="148">
        <f>IF(ISBLANK(M43),0,+SUMIF([3]U08W!$B$2:$B$14,M43,[3]U08W!$O$2:$O$14))</f>
        <v>0</v>
      </c>
      <c r="O43" s="147">
        <f t="shared" si="0"/>
        <v>0</v>
      </c>
      <c r="P43" s="151"/>
    </row>
    <row r="44" spans="1:16" ht="56">
      <c r="A44" s="67" t="s">
        <v>322</v>
      </c>
      <c r="B44" s="133" t="s">
        <v>323</v>
      </c>
      <c r="C44" s="134"/>
      <c r="D44" s="135">
        <f>IF(ISBLANK(C44),0,+SUMIF([3]U16M!$B$2:$B$10,C44,[3]U16M!$O$2:$O$10))</f>
        <v>0</v>
      </c>
      <c r="E44" s="136"/>
      <c r="F44" s="135">
        <f>IF(ISBLANK(E44),0,+SUMIF([3]U16W!$B$2:$B$11,E44,[3]U16W!$O$2:$O$11))</f>
        <v>0</v>
      </c>
      <c r="G44" s="136"/>
      <c r="H44" s="135">
        <f>IF(ISBLANK(G44),0,+SUMIF([3]U13M!$B$2:$B$36,G44,[3]U13M!$O$2:$O$36))</f>
        <v>0</v>
      </c>
      <c r="I44" s="136"/>
      <c r="J44" s="135">
        <f>IF(ISBLANK(I44),0,+SUMIF([3]U13W!$B$2:$B$26,I44,[3]U13W!$O$2:$O$26))</f>
        <v>0</v>
      </c>
      <c r="K44" s="138" t="s">
        <v>324</v>
      </c>
      <c r="L44" s="135">
        <f>IF(ISBLANK(K44),0,+SUMIF([3]U08M!$B$2:$B$27,K44,[3]U08M!$O$2:$O$27))</f>
        <v>9</v>
      </c>
      <c r="M44" s="136"/>
      <c r="N44" s="135">
        <f>IF(ISBLANK(M44),0,+SUMIF([3]U08W!$B$2:$B$14,M44,[3]U08W!$O$2:$O$14))</f>
        <v>0</v>
      </c>
      <c r="O44" s="134">
        <f t="shared" si="0"/>
        <v>9</v>
      </c>
      <c r="P44" s="139">
        <f>SUM(O44:O46)</f>
        <v>9</v>
      </c>
    </row>
    <row r="45" spans="1:16">
      <c r="A45" s="69"/>
      <c r="B45" s="140"/>
      <c r="C45" s="141"/>
      <c r="D45" s="142">
        <f>IF(ISBLANK(C45),0,+SUMIF([3]U16M!$B$2:$B$10,C45,[3]U16M!$O$2:$O$10))</f>
        <v>0</v>
      </c>
      <c r="E45" s="143"/>
      <c r="F45" s="142">
        <f>IF(ISBLANK(E45),0,+SUMIF([3]U16W!$B$2:$B$11,E45,[3]U16W!$O$2:$O$11))</f>
        <v>0</v>
      </c>
      <c r="G45" s="143"/>
      <c r="H45" s="142">
        <f>IF(ISBLANK(G45),0,+SUMIF([3]U13M!$B$2:$B$36,G45,[3]U13M!$O$2:$O$36))</f>
        <v>0</v>
      </c>
      <c r="I45" s="143"/>
      <c r="J45" s="142">
        <f>IF(ISBLANK(I45),0,+SUMIF([3]U13W!$B$2:$B$26,I45,[3]U13W!$O$2:$O$26))</f>
        <v>0</v>
      </c>
      <c r="K45" s="144"/>
      <c r="L45" s="142">
        <f>IF(ISBLANK(K45),0,+SUMIF([3]U08M!$B$2:$B$27,K45,[3]U08M!$O$2:$O$27))</f>
        <v>0</v>
      </c>
      <c r="M45" s="143"/>
      <c r="N45" s="142">
        <f>IF(ISBLANK(M45),0,+SUMIF([3]U08W!$B$2:$B$14,M45,[3]U08W!$O$2:$O$14))</f>
        <v>0</v>
      </c>
      <c r="O45" s="141">
        <f t="shared" si="0"/>
        <v>0</v>
      </c>
      <c r="P45" s="145"/>
    </row>
    <row r="46" spans="1:16" ht="15" thickBot="1">
      <c r="A46" s="71"/>
      <c r="B46" s="146"/>
      <c r="C46" s="147"/>
      <c r="D46" s="148">
        <f>IF(ISBLANK(C46),0,+SUMIF([3]U16M!$B$2:$B$10,C46,[3]U16M!$O$2:$O$10))</f>
        <v>0</v>
      </c>
      <c r="E46" s="149"/>
      <c r="F46" s="148">
        <f>IF(ISBLANK(E46),0,+SUMIF([3]U16W!$B$2:$B$11,E46,[3]U16W!$O$2:$O$11))</f>
        <v>0</v>
      </c>
      <c r="G46" s="149"/>
      <c r="H46" s="148">
        <f>IF(ISBLANK(G46),0,+SUMIF([3]U13M!$B$2:$B$36,G46,[3]U13M!$O$2:$O$36))</f>
        <v>0</v>
      </c>
      <c r="I46" s="149"/>
      <c r="J46" s="148">
        <f>IF(ISBLANK(I46),0,+SUMIF([3]U13W!$B$2:$B$26,I46,[3]U13W!$O$2:$O$26))</f>
        <v>0</v>
      </c>
      <c r="K46" s="150"/>
      <c r="L46" s="148">
        <f>IF(ISBLANK(K46),0,+SUMIF([3]U08M!$B$2:$B$27,K46,[3]U08M!$O$2:$O$27))</f>
        <v>0</v>
      </c>
      <c r="M46" s="149"/>
      <c r="N46" s="148">
        <f>IF(ISBLANK(M46),0,+SUMIF([3]U08W!$B$2:$B$14,M46,[3]U08W!$O$2:$O$14))</f>
        <v>0</v>
      </c>
      <c r="O46" s="147">
        <f t="shared" si="0"/>
        <v>0</v>
      </c>
      <c r="P46" s="151"/>
    </row>
    <row r="47" spans="1:16">
      <c r="D47">
        <f>SUM(D2:D46)</f>
        <v>237</v>
      </c>
      <c r="F47">
        <f>SUM(F2:F46)</f>
        <v>250</v>
      </c>
      <c r="H47">
        <f>SUM(H2:H46)</f>
        <v>260</v>
      </c>
      <c r="J47">
        <f>SUM(J2:J46)</f>
        <v>207</v>
      </c>
      <c r="L47" t="e">
        <f>SUM(L2:L46)</f>
        <v>#VALUE!</v>
      </c>
      <c r="N47" t="e">
        <f>SUM(N2:N46)</f>
        <v>#VALUE!</v>
      </c>
      <c r="O47" t="e">
        <f>SUM(O2:O46)</f>
        <v>#VALUE!</v>
      </c>
      <c r="P47" t="e">
        <f>SUM(P2:P46)</f>
        <v>#VALUE!</v>
      </c>
    </row>
  </sheetData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8"/>
  <sheetViews>
    <sheetView view="pageLayout" topLeftCell="A4" zoomScale="50" zoomScaleNormal="100" zoomScalePageLayoutView="50" workbookViewId="0">
      <selection activeCell="C4" sqref="C4"/>
    </sheetView>
  </sheetViews>
  <sheetFormatPr defaultColWidth="8.7265625" defaultRowHeight="18.5"/>
  <cols>
    <col min="1" max="1" width="7.6328125" customWidth="1"/>
    <col min="2" max="2" width="4.6328125" customWidth="1"/>
    <col min="3" max="3" width="25.6328125" customWidth="1"/>
    <col min="4" max="4" width="9.453125" style="2" customWidth="1"/>
    <col min="5" max="5" width="20.6328125" style="2" customWidth="1"/>
    <col min="6" max="6" width="8.7265625" style="2"/>
    <col min="7" max="7" width="7.6328125" style="7" customWidth="1"/>
    <col min="8" max="14" width="3.6328125" style="16" customWidth="1"/>
    <col min="15" max="15" width="10.54296875" style="2" customWidth="1"/>
  </cols>
  <sheetData>
    <row r="1" spans="2:15" ht="18.75" customHeight="1"/>
    <row r="2" spans="2:15" ht="19.5" customHeight="1">
      <c r="K2" s="17"/>
    </row>
    <row r="3" spans="2:15" ht="19.5" customHeight="1">
      <c r="K3" s="17"/>
    </row>
    <row r="4" spans="2:15" s="10" customFormat="1" ht="19.5" customHeight="1">
      <c r="C4" s="10" t="s">
        <v>0</v>
      </c>
      <c r="D4" s="9"/>
      <c r="E4" s="9"/>
      <c r="F4" s="9"/>
      <c r="G4" s="9"/>
      <c r="H4" s="8"/>
      <c r="I4" s="8"/>
      <c r="J4" s="8"/>
      <c r="K4" s="18"/>
      <c r="L4" s="8"/>
      <c r="M4" s="8"/>
      <c r="N4" s="8"/>
      <c r="O4" s="9"/>
    </row>
    <row r="5" spans="2:15" s="10" customFormat="1" ht="19.5" customHeight="1">
      <c r="D5" s="9"/>
      <c r="E5" s="9"/>
      <c r="F5" s="9"/>
      <c r="G5" s="9"/>
      <c r="H5" s="8"/>
      <c r="I5" s="8"/>
      <c r="J5" s="8"/>
      <c r="K5" s="18"/>
      <c r="L5" s="8"/>
      <c r="M5" s="8"/>
      <c r="N5" s="8"/>
      <c r="O5" s="9"/>
    </row>
    <row r="6" spans="2:15" s="10" customFormat="1" ht="19.5" customHeight="1">
      <c r="C6" s="10" t="s">
        <v>1</v>
      </c>
      <c r="D6" s="9"/>
      <c r="E6" s="9"/>
      <c r="F6" s="9"/>
      <c r="G6" s="9"/>
      <c r="H6" s="8"/>
      <c r="I6" s="8"/>
      <c r="J6" s="8"/>
      <c r="K6" s="18"/>
      <c r="L6" s="8"/>
      <c r="M6" s="8"/>
      <c r="N6" s="8"/>
      <c r="O6" s="9"/>
    </row>
    <row r="7" spans="2:15" s="10" customFormat="1" ht="19.5" customHeight="1">
      <c r="D7" s="9"/>
      <c r="E7" s="9"/>
      <c r="F7" s="9"/>
      <c r="G7" s="9"/>
      <c r="H7" s="8"/>
      <c r="I7" s="8"/>
      <c r="J7" s="8"/>
      <c r="K7" s="18"/>
      <c r="L7" s="8"/>
      <c r="M7" s="8"/>
      <c r="N7" s="8"/>
      <c r="O7" s="9"/>
    </row>
    <row r="8" spans="2:15" s="10" customFormat="1" ht="21" customHeight="1"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8</v>
      </c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3" t="s">
        <v>7</v>
      </c>
    </row>
    <row r="9" spans="2:15" s="10" customFormat="1" ht="20.5">
      <c r="B9" s="4">
        <v>1</v>
      </c>
      <c r="C9" s="13" t="s">
        <v>9</v>
      </c>
      <c r="D9" s="14">
        <v>36923</v>
      </c>
      <c r="E9" s="3" t="s">
        <v>10</v>
      </c>
      <c r="F9" s="3" t="s">
        <v>11</v>
      </c>
      <c r="G9" s="15">
        <v>2344</v>
      </c>
      <c r="H9" s="5" t="s">
        <v>12</v>
      </c>
      <c r="I9" s="5">
        <v>1</v>
      </c>
      <c r="J9" s="5">
        <v>2</v>
      </c>
      <c r="K9" s="5">
        <v>2</v>
      </c>
      <c r="L9" s="5">
        <v>2</v>
      </c>
      <c r="M9" s="5">
        <v>1</v>
      </c>
      <c r="N9" s="5">
        <v>2</v>
      </c>
      <c r="O9" s="37">
        <v>10</v>
      </c>
    </row>
    <row r="10" spans="2:15" s="10" customFormat="1" ht="20.5">
      <c r="B10" s="4">
        <v>2</v>
      </c>
      <c r="C10" s="13" t="s">
        <v>13</v>
      </c>
      <c r="D10" s="14">
        <v>36351</v>
      </c>
      <c r="E10" s="3" t="s">
        <v>14</v>
      </c>
      <c r="F10" s="3">
        <v>1</v>
      </c>
      <c r="G10" s="15">
        <v>2248</v>
      </c>
      <c r="H10" s="5">
        <v>1</v>
      </c>
      <c r="I10" s="5" t="s">
        <v>15</v>
      </c>
      <c r="J10" s="5">
        <v>2</v>
      </c>
      <c r="K10" s="5">
        <v>1</v>
      </c>
      <c r="L10" s="5">
        <v>2</v>
      </c>
      <c r="M10" s="5">
        <v>1</v>
      </c>
      <c r="N10" s="5">
        <v>2</v>
      </c>
      <c r="O10" s="37">
        <v>9</v>
      </c>
    </row>
    <row r="11" spans="2:15" s="10" customFormat="1" ht="20.5">
      <c r="B11" s="4">
        <v>3</v>
      </c>
      <c r="C11" s="13" t="s">
        <v>16</v>
      </c>
      <c r="D11" s="14">
        <v>36948</v>
      </c>
      <c r="E11" s="3" t="s">
        <v>14</v>
      </c>
      <c r="F11" s="3" t="s">
        <v>11</v>
      </c>
      <c r="G11" s="15">
        <v>2303</v>
      </c>
      <c r="H11" s="5">
        <v>0</v>
      </c>
      <c r="I11" s="5">
        <v>0</v>
      </c>
      <c r="J11" s="5" t="s">
        <v>15</v>
      </c>
      <c r="K11" s="5">
        <v>2</v>
      </c>
      <c r="L11" s="5">
        <v>2</v>
      </c>
      <c r="M11" s="5">
        <v>2</v>
      </c>
      <c r="N11" s="5">
        <v>2</v>
      </c>
      <c r="O11" s="37">
        <v>8</v>
      </c>
    </row>
    <row r="12" spans="2:15" s="10" customFormat="1" ht="20.5">
      <c r="B12" s="4">
        <v>4</v>
      </c>
      <c r="C12" s="13" t="s">
        <v>17</v>
      </c>
      <c r="D12" s="14">
        <v>37216</v>
      </c>
      <c r="E12" s="3" t="s">
        <v>18</v>
      </c>
      <c r="F12" s="3" t="s">
        <v>11</v>
      </c>
      <c r="G12" s="15">
        <v>2256</v>
      </c>
      <c r="H12" s="5">
        <v>0</v>
      </c>
      <c r="I12" s="5">
        <v>1</v>
      </c>
      <c r="J12" s="5">
        <v>0</v>
      </c>
      <c r="K12" s="5" t="s">
        <v>15</v>
      </c>
      <c r="L12" s="5">
        <v>1</v>
      </c>
      <c r="M12" s="5">
        <v>1</v>
      </c>
      <c r="N12" s="5">
        <v>2</v>
      </c>
      <c r="O12" s="37">
        <v>5</v>
      </c>
    </row>
    <row r="13" spans="2:15" s="10" customFormat="1" ht="20.5">
      <c r="B13" s="4">
        <v>5</v>
      </c>
      <c r="C13" s="13" t="s">
        <v>19</v>
      </c>
      <c r="D13" s="14">
        <v>36975</v>
      </c>
      <c r="E13" s="3" t="s">
        <v>10</v>
      </c>
      <c r="F13" s="3">
        <v>1</v>
      </c>
      <c r="G13" s="15">
        <v>2214</v>
      </c>
      <c r="H13" s="5">
        <v>0</v>
      </c>
      <c r="I13" s="5">
        <v>0</v>
      </c>
      <c r="J13" s="5">
        <v>0</v>
      </c>
      <c r="K13" s="5">
        <v>1</v>
      </c>
      <c r="L13" s="5" t="s">
        <v>15</v>
      </c>
      <c r="M13" s="5">
        <v>2</v>
      </c>
      <c r="N13" s="5">
        <v>2</v>
      </c>
      <c r="O13" s="37">
        <v>5</v>
      </c>
    </row>
    <row r="14" spans="2:15" s="10" customFormat="1" ht="20.5">
      <c r="B14" s="4">
        <v>6</v>
      </c>
      <c r="C14" s="13" t="s">
        <v>20</v>
      </c>
      <c r="D14" s="14">
        <v>36799</v>
      </c>
      <c r="E14" s="3" t="s">
        <v>18</v>
      </c>
      <c r="F14" s="3" t="s">
        <v>11</v>
      </c>
      <c r="G14" s="15">
        <v>2213</v>
      </c>
      <c r="H14" s="5">
        <v>1</v>
      </c>
      <c r="I14" s="5">
        <v>1</v>
      </c>
      <c r="J14" s="5">
        <v>0</v>
      </c>
      <c r="K14" s="5">
        <v>1</v>
      </c>
      <c r="L14" s="5">
        <v>0</v>
      </c>
      <c r="M14" s="5" t="s">
        <v>15</v>
      </c>
      <c r="N14" s="5">
        <v>2</v>
      </c>
      <c r="O14" s="37">
        <v>5</v>
      </c>
    </row>
    <row r="15" spans="2:15" s="10" customFormat="1" ht="20.5">
      <c r="B15" s="4">
        <v>7</v>
      </c>
      <c r="C15" s="13" t="s">
        <v>21</v>
      </c>
      <c r="D15" s="14">
        <v>36723</v>
      </c>
      <c r="E15" s="3" t="s">
        <v>22</v>
      </c>
      <c r="F15" s="3" t="s">
        <v>23</v>
      </c>
      <c r="G15" s="15">
        <v>2176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 t="s">
        <v>12</v>
      </c>
      <c r="O15" s="37">
        <v>0</v>
      </c>
    </row>
    <row r="16" spans="2:15" s="10" customFormat="1" ht="18">
      <c r="B16" s="9"/>
      <c r="C16" s="9"/>
      <c r="D16" s="9"/>
      <c r="E16" s="9"/>
      <c r="F16" s="9"/>
      <c r="G16" s="9"/>
      <c r="H16" s="8"/>
      <c r="I16" s="8"/>
      <c r="J16" s="8"/>
      <c r="K16" s="8"/>
      <c r="L16" s="8"/>
      <c r="M16" s="8"/>
      <c r="N16" s="8"/>
      <c r="O16" s="9"/>
    </row>
    <row r="17" spans="2:15" s="10" customFormat="1" ht="18">
      <c r="B17" s="6" t="s">
        <v>24</v>
      </c>
      <c r="C17" s="6"/>
      <c r="D17" s="6"/>
      <c r="E17" s="6" t="s">
        <v>25</v>
      </c>
      <c r="F17" s="6"/>
      <c r="G17" s="64"/>
      <c r="H17" s="8"/>
      <c r="I17" s="8" t="s">
        <v>26</v>
      </c>
      <c r="J17" s="8"/>
      <c r="K17" s="8"/>
      <c r="L17" s="8"/>
      <c r="M17" s="8"/>
      <c r="N17" s="8"/>
      <c r="O17" s="6"/>
    </row>
    <row r="18" spans="2:15">
      <c r="K18" s="17"/>
    </row>
  </sheetData>
  <pageMargins left="0.11811023622047245" right="0.11811023622047245" top="0.35433070866141736" bottom="0.15748031496062992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view="pageLayout" zoomScale="50" zoomScaleNormal="50" zoomScalePageLayoutView="50" workbookViewId="0">
      <selection activeCell="A2" sqref="A2:XFD13"/>
    </sheetView>
  </sheetViews>
  <sheetFormatPr defaultColWidth="8.7265625" defaultRowHeight="14.5"/>
  <cols>
    <col min="1" max="1" width="5.453125" style="10" customWidth="1"/>
    <col min="2" max="2" width="25.6328125" style="10" customWidth="1"/>
    <col min="3" max="3" width="9.453125" style="10" customWidth="1"/>
    <col min="4" max="4" width="21.08984375" style="10" customWidth="1"/>
    <col min="5" max="5" width="6" style="10" customWidth="1"/>
    <col min="6" max="6" width="8.7265625" style="10"/>
    <col min="7" max="15" width="6" style="10" customWidth="1"/>
    <col min="16" max="16" width="7" style="10" customWidth="1"/>
  </cols>
  <sheetData>
    <row r="1" spans="1:16">
      <c r="O1" s="9"/>
    </row>
    <row r="2" spans="1:16" ht="15.5">
      <c r="A2" s="178" t="s">
        <v>53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6"/>
      <c r="P2" s="6"/>
    </row>
    <row r="3" spans="1:16" ht="15.5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6"/>
      <c r="P3" s="6"/>
    </row>
    <row r="4" spans="1:16" ht="15.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6"/>
      <c r="O4" s="6"/>
      <c r="P4" s="6"/>
    </row>
    <row r="5" spans="1:16" ht="20.5">
      <c r="A5" s="5" t="s">
        <v>2</v>
      </c>
      <c r="B5" s="31" t="s">
        <v>3</v>
      </c>
      <c r="C5" s="3" t="s">
        <v>4</v>
      </c>
      <c r="D5" s="31" t="s">
        <v>5</v>
      </c>
      <c r="E5" s="31" t="s">
        <v>54</v>
      </c>
      <c r="F5" s="4" t="s">
        <v>8</v>
      </c>
      <c r="G5" s="32" t="s">
        <v>55</v>
      </c>
      <c r="H5" s="32" t="s">
        <v>56</v>
      </c>
      <c r="I5" s="32" t="s">
        <v>57</v>
      </c>
      <c r="J5" s="32" t="s">
        <v>58</v>
      </c>
      <c r="K5" s="32" t="s">
        <v>59</v>
      </c>
      <c r="L5" s="32" t="s">
        <v>60</v>
      </c>
      <c r="M5" s="32" t="s">
        <v>61</v>
      </c>
      <c r="N5" s="32" t="s">
        <v>62</v>
      </c>
      <c r="O5" s="31" t="s">
        <v>63</v>
      </c>
      <c r="P5" s="31" t="s">
        <v>7</v>
      </c>
    </row>
    <row r="6" spans="1:16" ht="20">
      <c r="A6" s="33">
        <v>1</v>
      </c>
      <c r="B6" s="34" t="s">
        <v>64</v>
      </c>
      <c r="C6" s="39">
        <v>38967</v>
      </c>
      <c r="D6" s="35" t="s">
        <v>14</v>
      </c>
      <c r="E6" s="35" t="s">
        <v>23</v>
      </c>
      <c r="F6" s="36" t="s">
        <v>65</v>
      </c>
      <c r="G6" s="40" t="s">
        <v>66</v>
      </c>
      <c r="H6" s="40" t="s">
        <v>67</v>
      </c>
      <c r="I6" s="40" t="s">
        <v>68</v>
      </c>
      <c r="J6" s="40" t="s">
        <v>69</v>
      </c>
      <c r="K6" s="40" t="s">
        <v>70</v>
      </c>
      <c r="L6" s="40" t="s">
        <v>71</v>
      </c>
      <c r="M6" s="40" t="s">
        <v>72</v>
      </c>
      <c r="N6" s="40" t="s">
        <v>73</v>
      </c>
      <c r="O6" s="41" t="s">
        <v>74</v>
      </c>
      <c r="P6" s="37">
        <v>16</v>
      </c>
    </row>
    <row r="7" spans="1:16" ht="20">
      <c r="A7" s="33">
        <v>2</v>
      </c>
      <c r="B7" s="34" t="s">
        <v>75</v>
      </c>
      <c r="C7" s="39">
        <v>38827</v>
      </c>
      <c r="D7" s="35" t="s">
        <v>14</v>
      </c>
      <c r="E7" s="35" t="s">
        <v>23</v>
      </c>
      <c r="F7" s="36" t="s">
        <v>76</v>
      </c>
      <c r="G7" s="40" t="s">
        <v>77</v>
      </c>
      <c r="H7" s="40" t="s">
        <v>78</v>
      </c>
      <c r="I7" s="40" t="s">
        <v>79</v>
      </c>
      <c r="J7" s="40" t="s">
        <v>70</v>
      </c>
      <c r="K7" s="40" t="s">
        <v>80</v>
      </c>
      <c r="L7" s="40" t="s">
        <v>81</v>
      </c>
      <c r="M7" s="40" t="s">
        <v>82</v>
      </c>
      <c r="N7" s="40" t="s">
        <v>67</v>
      </c>
      <c r="O7" s="41" t="s">
        <v>68</v>
      </c>
      <c r="P7" s="37">
        <v>15</v>
      </c>
    </row>
    <row r="8" spans="1:16" ht="20">
      <c r="A8" s="33">
        <v>3</v>
      </c>
      <c r="B8" s="34" t="s">
        <v>83</v>
      </c>
      <c r="C8" s="39">
        <v>38883</v>
      </c>
      <c r="D8" s="35" t="s">
        <v>10</v>
      </c>
      <c r="E8" s="35" t="s">
        <v>23</v>
      </c>
      <c r="F8" s="36" t="s">
        <v>84</v>
      </c>
      <c r="G8" s="40" t="s">
        <v>85</v>
      </c>
      <c r="H8" s="40" t="s">
        <v>73</v>
      </c>
      <c r="I8" s="40" t="s">
        <v>71</v>
      </c>
      <c r="J8" s="40" t="s">
        <v>86</v>
      </c>
      <c r="K8" s="40" t="s">
        <v>87</v>
      </c>
      <c r="L8" s="40" t="s">
        <v>88</v>
      </c>
      <c r="M8" s="40" t="s">
        <v>89</v>
      </c>
      <c r="N8" s="40" t="s">
        <v>80</v>
      </c>
      <c r="O8" s="41" t="s">
        <v>90</v>
      </c>
      <c r="P8" s="37">
        <v>14</v>
      </c>
    </row>
    <row r="9" spans="1:16" ht="20">
      <c r="A9" s="33">
        <v>4</v>
      </c>
      <c r="B9" s="34" t="s">
        <v>91</v>
      </c>
      <c r="C9" s="39">
        <v>38971</v>
      </c>
      <c r="D9" s="35" t="s">
        <v>40</v>
      </c>
      <c r="E9" s="35" t="s">
        <v>23</v>
      </c>
      <c r="F9" s="38" t="s">
        <v>92</v>
      </c>
      <c r="G9" s="42" t="s">
        <v>93</v>
      </c>
      <c r="H9" s="42" t="s">
        <v>94</v>
      </c>
      <c r="I9" s="42" t="s">
        <v>95</v>
      </c>
      <c r="J9" s="42" t="s">
        <v>96</v>
      </c>
      <c r="K9" s="42" t="s">
        <v>97</v>
      </c>
      <c r="L9" s="42" t="s">
        <v>98</v>
      </c>
      <c r="M9" s="42" t="s">
        <v>86</v>
      </c>
      <c r="N9" s="42" t="s">
        <v>82</v>
      </c>
      <c r="O9" s="43" t="s">
        <v>73</v>
      </c>
      <c r="P9" s="37">
        <v>12</v>
      </c>
    </row>
    <row r="10" spans="1:16" ht="20">
      <c r="A10" s="33">
        <v>5</v>
      </c>
      <c r="B10" s="34" t="s">
        <v>99</v>
      </c>
      <c r="C10" s="39">
        <v>38732</v>
      </c>
      <c r="D10" s="35" t="s">
        <v>100</v>
      </c>
      <c r="E10" s="35" t="s">
        <v>23</v>
      </c>
      <c r="F10" s="36" t="s">
        <v>45</v>
      </c>
      <c r="G10" s="42" t="s">
        <v>101</v>
      </c>
      <c r="H10" s="42" t="s">
        <v>82</v>
      </c>
      <c r="I10" s="42" t="s">
        <v>86</v>
      </c>
      <c r="J10" s="42" t="s">
        <v>97</v>
      </c>
      <c r="K10" s="42" t="s">
        <v>102</v>
      </c>
      <c r="L10" s="42" t="s">
        <v>70</v>
      </c>
      <c r="M10" s="42" t="s">
        <v>79</v>
      </c>
      <c r="N10" s="42" t="s">
        <v>78</v>
      </c>
      <c r="O10" s="43" t="s">
        <v>103</v>
      </c>
      <c r="P10" s="37">
        <v>11</v>
      </c>
    </row>
    <row r="11" spans="1:16" ht="20">
      <c r="A11" s="33">
        <v>6</v>
      </c>
      <c r="B11" s="34" t="s">
        <v>104</v>
      </c>
      <c r="C11" s="39">
        <v>38507</v>
      </c>
      <c r="D11" s="35" t="s">
        <v>14</v>
      </c>
      <c r="E11" s="35" t="s">
        <v>23</v>
      </c>
      <c r="F11" s="38" t="s">
        <v>105</v>
      </c>
      <c r="G11" s="42" t="s">
        <v>106</v>
      </c>
      <c r="H11" s="42" t="s">
        <v>107</v>
      </c>
      <c r="I11" s="42" t="s">
        <v>70</v>
      </c>
      <c r="J11" s="42" t="s">
        <v>108</v>
      </c>
      <c r="K11" s="42" t="s">
        <v>103</v>
      </c>
      <c r="L11" s="42" t="s">
        <v>74</v>
      </c>
      <c r="M11" s="42" t="s">
        <v>98</v>
      </c>
      <c r="N11" s="42" t="s">
        <v>109</v>
      </c>
      <c r="O11" s="43" t="s">
        <v>87</v>
      </c>
      <c r="P11" s="37">
        <v>11</v>
      </c>
    </row>
    <row r="12" spans="1:16" ht="20">
      <c r="A12" s="33">
        <v>7</v>
      </c>
      <c r="B12" s="34" t="s">
        <v>110</v>
      </c>
      <c r="C12" s="39">
        <v>38629</v>
      </c>
      <c r="D12" s="35" t="s">
        <v>14</v>
      </c>
      <c r="E12" s="35" t="s">
        <v>23</v>
      </c>
      <c r="F12" s="38" t="s">
        <v>111</v>
      </c>
      <c r="G12" s="42" t="s">
        <v>112</v>
      </c>
      <c r="H12" s="42" t="s">
        <v>103</v>
      </c>
      <c r="I12" s="42" t="s">
        <v>107</v>
      </c>
      <c r="J12" s="42" t="s">
        <v>113</v>
      </c>
      <c r="K12" s="42" t="s">
        <v>114</v>
      </c>
      <c r="L12" s="42" t="s">
        <v>108</v>
      </c>
      <c r="M12" s="42" t="s">
        <v>96</v>
      </c>
      <c r="N12" s="42" t="s">
        <v>115</v>
      </c>
      <c r="O12" s="43" t="s">
        <v>67</v>
      </c>
      <c r="P12" s="37">
        <v>11</v>
      </c>
    </row>
    <row r="13" spans="1:16" ht="20">
      <c r="A13" s="33">
        <v>8</v>
      </c>
      <c r="B13" s="34" t="s">
        <v>116</v>
      </c>
      <c r="C13" s="39">
        <v>39113</v>
      </c>
      <c r="D13" s="35" t="s">
        <v>40</v>
      </c>
      <c r="E13" s="35" t="s">
        <v>23</v>
      </c>
      <c r="F13" s="38" t="s">
        <v>117</v>
      </c>
      <c r="G13" s="42" t="s">
        <v>87</v>
      </c>
      <c r="H13" s="42" t="s">
        <v>74</v>
      </c>
      <c r="I13" s="42" t="s">
        <v>96</v>
      </c>
      <c r="J13" s="42" t="s">
        <v>71</v>
      </c>
      <c r="K13" s="42" t="s">
        <v>81</v>
      </c>
      <c r="L13" s="42" t="s">
        <v>89</v>
      </c>
      <c r="M13" s="42" t="s">
        <v>118</v>
      </c>
      <c r="N13" s="42" t="s">
        <v>119</v>
      </c>
      <c r="O13" s="43" t="s">
        <v>109</v>
      </c>
      <c r="P13" s="37">
        <v>10</v>
      </c>
    </row>
    <row r="14" spans="1:16" ht="20">
      <c r="A14" s="33">
        <v>9</v>
      </c>
      <c r="B14" s="34" t="s">
        <v>120</v>
      </c>
      <c r="C14" s="39">
        <v>38622</v>
      </c>
      <c r="D14" s="35" t="s">
        <v>18</v>
      </c>
      <c r="E14" s="35" t="s">
        <v>23</v>
      </c>
      <c r="F14" s="38" t="s">
        <v>121</v>
      </c>
      <c r="G14" s="42" t="s">
        <v>122</v>
      </c>
      <c r="H14" s="42" t="s">
        <v>109</v>
      </c>
      <c r="I14" s="42" t="s">
        <v>123</v>
      </c>
      <c r="J14" s="42" t="s">
        <v>85</v>
      </c>
      <c r="K14" s="42" t="s">
        <v>98</v>
      </c>
      <c r="L14" s="42" t="s">
        <v>119</v>
      </c>
      <c r="M14" s="42" t="s">
        <v>90</v>
      </c>
      <c r="N14" s="42" t="s">
        <v>86</v>
      </c>
      <c r="O14" s="43" t="s">
        <v>124</v>
      </c>
      <c r="P14" s="37">
        <v>10</v>
      </c>
    </row>
    <row r="15" spans="1:16" ht="20">
      <c r="A15" s="33">
        <v>10</v>
      </c>
      <c r="B15" s="34" t="s">
        <v>125</v>
      </c>
      <c r="C15" s="39">
        <v>39640</v>
      </c>
      <c r="D15" s="35" t="s">
        <v>22</v>
      </c>
      <c r="E15" s="35" t="s">
        <v>23</v>
      </c>
      <c r="F15" s="38" t="s">
        <v>121</v>
      </c>
      <c r="G15" s="42" t="s">
        <v>126</v>
      </c>
      <c r="H15" s="42" t="s">
        <v>127</v>
      </c>
      <c r="I15" s="42" t="s">
        <v>128</v>
      </c>
      <c r="J15" s="42" t="s">
        <v>89</v>
      </c>
      <c r="K15" s="42" t="s">
        <v>108</v>
      </c>
      <c r="L15" s="42" t="s">
        <v>109</v>
      </c>
      <c r="M15" s="42" t="s">
        <v>129</v>
      </c>
      <c r="N15" s="42" t="s">
        <v>130</v>
      </c>
      <c r="O15" s="43" t="s">
        <v>82</v>
      </c>
      <c r="P15" s="37">
        <v>10</v>
      </c>
    </row>
    <row r="16" spans="1:16" ht="20">
      <c r="A16" s="33">
        <v>11</v>
      </c>
      <c r="B16" s="34" t="s">
        <v>131</v>
      </c>
      <c r="C16" s="39">
        <v>39407</v>
      </c>
      <c r="D16" s="35" t="s">
        <v>22</v>
      </c>
      <c r="E16" s="35" t="s">
        <v>23</v>
      </c>
      <c r="F16" s="38" t="s">
        <v>121</v>
      </c>
      <c r="G16" s="42" t="s">
        <v>132</v>
      </c>
      <c r="H16" s="42" t="s">
        <v>133</v>
      </c>
      <c r="I16" s="42" t="s">
        <v>77</v>
      </c>
      <c r="J16" s="42" t="s">
        <v>130</v>
      </c>
      <c r="K16" s="42" t="s">
        <v>134</v>
      </c>
      <c r="L16" s="42" t="s">
        <v>135</v>
      </c>
      <c r="M16" s="42" t="s">
        <v>66</v>
      </c>
      <c r="N16" s="42" t="s">
        <v>95</v>
      </c>
      <c r="O16" s="43" t="s">
        <v>86</v>
      </c>
      <c r="P16" s="37">
        <v>10</v>
      </c>
    </row>
    <row r="17" spans="1:16" ht="20">
      <c r="A17" s="33">
        <v>12</v>
      </c>
      <c r="B17" s="34" t="s">
        <v>136</v>
      </c>
      <c r="C17" s="39">
        <v>38381</v>
      </c>
      <c r="D17" s="35" t="s">
        <v>22</v>
      </c>
      <c r="E17" s="35" t="s">
        <v>23</v>
      </c>
      <c r="F17" s="38" t="s">
        <v>137</v>
      </c>
      <c r="G17" s="42" t="s">
        <v>109</v>
      </c>
      <c r="H17" s="42" t="s">
        <v>122</v>
      </c>
      <c r="I17" s="42" t="s">
        <v>138</v>
      </c>
      <c r="J17" s="42" t="s">
        <v>118</v>
      </c>
      <c r="K17" s="42" t="s">
        <v>139</v>
      </c>
      <c r="L17" s="42" t="s">
        <v>126</v>
      </c>
      <c r="M17" s="42" t="s">
        <v>132</v>
      </c>
      <c r="N17" s="42" t="s">
        <v>113</v>
      </c>
      <c r="O17" s="43" t="s">
        <v>140</v>
      </c>
      <c r="P17" s="37">
        <v>10</v>
      </c>
    </row>
    <row r="18" spans="1:16" ht="20">
      <c r="A18" s="33">
        <v>13</v>
      </c>
      <c r="B18" s="34" t="s">
        <v>141</v>
      </c>
      <c r="C18" s="39">
        <v>39154</v>
      </c>
      <c r="D18" s="35" t="s">
        <v>22</v>
      </c>
      <c r="E18" s="35" t="s">
        <v>23</v>
      </c>
      <c r="F18" s="38" t="s">
        <v>38</v>
      </c>
      <c r="G18" s="42" t="s">
        <v>142</v>
      </c>
      <c r="H18" s="42" t="s">
        <v>143</v>
      </c>
      <c r="I18" s="42" t="s">
        <v>124</v>
      </c>
      <c r="J18" s="42" t="s">
        <v>138</v>
      </c>
      <c r="K18" s="42" t="s">
        <v>113</v>
      </c>
      <c r="L18" s="42" t="s">
        <v>144</v>
      </c>
      <c r="M18" s="42" t="s">
        <v>130</v>
      </c>
      <c r="N18" s="42" t="s">
        <v>145</v>
      </c>
      <c r="O18" s="43" t="s">
        <v>102</v>
      </c>
      <c r="P18" s="37">
        <v>10</v>
      </c>
    </row>
    <row r="19" spans="1:16" ht="20">
      <c r="A19" s="33">
        <v>14</v>
      </c>
      <c r="B19" s="34" t="s">
        <v>146</v>
      </c>
      <c r="C19" s="39">
        <v>38929</v>
      </c>
      <c r="D19" s="35" t="s">
        <v>22</v>
      </c>
      <c r="E19" s="35" t="s">
        <v>147</v>
      </c>
      <c r="F19" s="38" t="s">
        <v>51</v>
      </c>
      <c r="G19" s="42" t="s">
        <v>118</v>
      </c>
      <c r="H19" s="42" t="s">
        <v>148</v>
      </c>
      <c r="I19" s="42" t="s">
        <v>112</v>
      </c>
      <c r="J19" s="42" t="s">
        <v>149</v>
      </c>
      <c r="K19" s="42" t="s">
        <v>150</v>
      </c>
      <c r="L19" s="42" t="s">
        <v>151</v>
      </c>
      <c r="M19" s="42" t="s">
        <v>128</v>
      </c>
      <c r="N19" s="42" t="s">
        <v>66</v>
      </c>
      <c r="O19" s="43" t="s">
        <v>152</v>
      </c>
      <c r="P19" s="37">
        <v>10</v>
      </c>
    </row>
    <row r="20" spans="1:16" ht="20">
      <c r="A20" s="33">
        <v>15</v>
      </c>
      <c r="B20" s="34" t="s">
        <v>153</v>
      </c>
      <c r="C20" s="39">
        <v>39241</v>
      </c>
      <c r="D20" s="35" t="s">
        <v>40</v>
      </c>
      <c r="E20" s="35" t="s">
        <v>23</v>
      </c>
      <c r="F20" s="38" t="s">
        <v>154</v>
      </c>
      <c r="G20" s="42" t="s">
        <v>155</v>
      </c>
      <c r="H20" s="42" t="s">
        <v>156</v>
      </c>
      <c r="I20" s="42" t="s">
        <v>127</v>
      </c>
      <c r="J20" s="42" t="s">
        <v>157</v>
      </c>
      <c r="K20" s="42" t="s">
        <v>158</v>
      </c>
      <c r="L20" s="42" t="s">
        <v>159</v>
      </c>
      <c r="M20" s="42" t="s">
        <v>77</v>
      </c>
      <c r="N20" s="42" t="s">
        <v>107</v>
      </c>
      <c r="O20" s="43" t="s">
        <v>160</v>
      </c>
      <c r="P20" s="37">
        <v>10</v>
      </c>
    </row>
    <row r="21" spans="1:16" ht="20">
      <c r="A21" s="33">
        <v>16</v>
      </c>
      <c r="B21" s="34" t="s">
        <v>161</v>
      </c>
      <c r="C21" s="39">
        <v>38445</v>
      </c>
      <c r="D21" s="35" t="s">
        <v>40</v>
      </c>
      <c r="E21" s="35" t="s">
        <v>23</v>
      </c>
      <c r="F21" s="38" t="s">
        <v>162</v>
      </c>
      <c r="G21" s="42" t="s">
        <v>133</v>
      </c>
      <c r="H21" s="42" t="s">
        <v>132</v>
      </c>
      <c r="I21" s="42" t="s">
        <v>67</v>
      </c>
      <c r="J21" s="42" t="s">
        <v>163</v>
      </c>
      <c r="K21" s="42" t="s">
        <v>109</v>
      </c>
      <c r="L21" s="42" t="s">
        <v>164</v>
      </c>
      <c r="M21" s="42" t="s">
        <v>165</v>
      </c>
      <c r="N21" s="42" t="s">
        <v>97</v>
      </c>
      <c r="O21" s="43" t="s">
        <v>135</v>
      </c>
      <c r="P21" s="37">
        <v>9</v>
      </c>
    </row>
    <row r="22" spans="1:16" ht="20">
      <c r="A22" s="33">
        <v>17</v>
      </c>
      <c r="B22" s="34" t="s">
        <v>166</v>
      </c>
      <c r="C22" s="39">
        <v>39154</v>
      </c>
      <c r="D22" s="35" t="s">
        <v>22</v>
      </c>
      <c r="E22" s="35" t="s">
        <v>23</v>
      </c>
      <c r="F22" s="38" t="s">
        <v>121</v>
      </c>
      <c r="G22" s="42" t="s">
        <v>167</v>
      </c>
      <c r="H22" s="42" t="s">
        <v>86</v>
      </c>
      <c r="I22" s="42" t="s">
        <v>159</v>
      </c>
      <c r="J22" s="42" t="s">
        <v>101</v>
      </c>
      <c r="K22" s="42" t="s">
        <v>66</v>
      </c>
      <c r="L22" s="42" t="s">
        <v>165</v>
      </c>
      <c r="M22" s="42" t="s">
        <v>88</v>
      </c>
      <c r="N22" s="42" t="s">
        <v>103</v>
      </c>
      <c r="O22" s="43" t="s">
        <v>168</v>
      </c>
      <c r="P22" s="37">
        <v>9</v>
      </c>
    </row>
    <row r="23" spans="1:16" ht="20">
      <c r="A23" s="33">
        <v>18</v>
      </c>
      <c r="B23" s="34" t="s">
        <v>169</v>
      </c>
      <c r="C23" s="39">
        <v>39361</v>
      </c>
      <c r="D23" s="35" t="s">
        <v>47</v>
      </c>
      <c r="E23" s="35" t="s">
        <v>23</v>
      </c>
      <c r="F23" s="38" t="s">
        <v>121</v>
      </c>
      <c r="G23" s="42" t="s">
        <v>157</v>
      </c>
      <c r="H23" s="42" t="s">
        <v>101</v>
      </c>
      <c r="I23" s="42" t="s">
        <v>102</v>
      </c>
      <c r="J23" s="42" t="s">
        <v>168</v>
      </c>
      <c r="K23" s="42" t="s">
        <v>170</v>
      </c>
      <c r="L23" s="42" t="s">
        <v>160</v>
      </c>
      <c r="M23" s="42" t="s">
        <v>93</v>
      </c>
      <c r="N23" s="42" t="s">
        <v>148</v>
      </c>
      <c r="O23" s="43" t="s">
        <v>143</v>
      </c>
      <c r="P23" s="37">
        <v>9</v>
      </c>
    </row>
    <row r="24" spans="1:16" ht="20">
      <c r="A24" s="33">
        <v>19</v>
      </c>
      <c r="B24" s="34" t="s">
        <v>171</v>
      </c>
      <c r="C24" s="39">
        <v>39415</v>
      </c>
      <c r="D24" s="35" t="s">
        <v>10</v>
      </c>
      <c r="E24" s="35" t="s">
        <v>23</v>
      </c>
      <c r="F24" s="38" t="s">
        <v>172</v>
      </c>
      <c r="G24" s="42" t="s">
        <v>173</v>
      </c>
      <c r="H24" s="42" t="s">
        <v>106</v>
      </c>
      <c r="I24" s="42" t="s">
        <v>134</v>
      </c>
      <c r="J24" s="42" t="s">
        <v>123</v>
      </c>
      <c r="K24" s="42" t="s">
        <v>77</v>
      </c>
      <c r="L24" s="42" t="s">
        <v>118</v>
      </c>
      <c r="M24" s="42" t="s">
        <v>102</v>
      </c>
      <c r="N24" s="42" t="s">
        <v>133</v>
      </c>
      <c r="O24" s="43" t="s">
        <v>174</v>
      </c>
      <c r="P24" s="37">
        <v>9</v>
      </c>
    </row>
    <row r="25" spans="1:16" ht="20">
      <c r="A25" s="33">
        <v>20</v>
      </c>
      <c r="B25" s="34" t="s">
        <v>175</v>
      </c>
      <c r="C25" s="39">
        <v>38644</v>
      </c>
      <c r="D25" s="35" t="s">
        <v>40</v>
      </c>
      <c r="E25" s="35" t="s">
        <v>23</v>
      </c>
      <c r="F25" s="38" t="s">
        <v>176</v>
      </c>
      <c r="G25" s="42" t="s">
        <v>158</v>
      </c>
      <c r="H25" s="42" t="s">
        <v>108</v>
      </c>
      <c r="I25" s="42" t="s">
        <v>177</v>
      </c>
      <c r="J25" s="42" t="s">
        <v>156</v>
      </c>
      <c r="K25" s="42" t="s">
        <v>93</v>
      </c>
      <c r="L25" s="42" t="s">
        <v>157</v>
      </c>
      <c r="M25" s="42" t="s">
        <v>178</v>
      </c>
      <c r="N25" s="42" t="s">
        <v>101</v>
      </c>
      <c r="O25" s="43" t="s">
        <v>107</v>
      </c>
      <c r="P25" s="37">
        <v>9</v>
      </c>
    </row>
    <row r="26" spans="1:16" ht="20">
      <c r="A26" s="33">
        <v>21</v>
      </c>
      <c r="B26" s="34" t="s">
        <v>179</v>
      </c>
      <c r="C26" s="39">
        <v>38884</v>
      </c>
      <c r="D26" s="35" t="s">
        <v>180</v>
      </c>
      <c r="E26" s="35" t="s">
        <v>147</v>
      </c>
      <c r="F26" s="38" t="s">
        <v>51</v>
      </c>
      <c r="G26" s="42" t="s">
        <v>113</v>
      </c>
      <c r="H26" s="42" t="s">
        <v>115</v>
      </c>
      <c r="I26" s="42" t="s">
        <v>140</v>
      </c>
      <c r="J26" s="42" t="s">
        <v>164</v>
      </c>
      <c r="K26" s="42" t="s">
        <v>163</v>
      </c>
      <c r="L26" s="42" t="s">
        <v>128</v>
      </c>
      <c r="M26" s="42" t="s">
        <v>103</v>
      </c>
      <c r="N26" s="42" t="s">
        <v>124</v>
      </c>
      <c r="O26" s="43" t="s">
        <v>177</v>
      </c>
      <c r="P26" s="37">
        <v>8</v>
      </c>
    </row>
    <row r="27" spans="1:16" ht="20">
      <c r="A27" s="33">
        <v>22</v>
      </c>
      <c r="B27" s="34" t="s">
        <v>181</v>
      </c>
      <c r="C27" s="39">
        <v>39013</v>
      </c>
      <c r="D27" s="35" t="s">
        <v>10</v>
      </c>
      <c r="E27" s="35" t="s">
        <v>147</v>
      </c>
      <c r="F27" s="38" t="s">
        <v>51</v>
      </c>
      <c r="G27" s="42" t="s">
        <v>97</v>
      </c>
      <c r="H27" s="42" t="s">
        <v>164</v>
      </c>
      <c r="I27" s="42" t="s">
        <v>182</v>
      </c>
      <c r="J27" s="42" t="s">
        <v>128</v>
      </c>
      <c r="K27" s="42" t="s">
        <v>115</v>
      </c>
      <c r="L27" s="42" t="s">
        <v>174</v>
      </c>
      <c r="M27" s="42" t="s">
        <v>183</v>
      </c>
      <c r="N27" s="42" t="s">
        <v>93</v>
      </c>
      <c r="O27" s="43" t="s">
        <v>170</v>
      </c>
      <c r="P27" s="37">
        <v>8</v>
      </c>
    </row>
    <row r="28" spans="1:16" ht="20">
      <c r="A28" s="33">
        <v>23</v>
      </c>
      <c r="B28" s="34" t="s">
        <v>184</v>
      </c>
      <c r="C28" s="39">
        <v>39245</v>
      </c>
      <c r="D28" s="35" t="s">
        <v>185</v>
      </c>
      <c r="E28" s="35" t="s">
        <v>23</v>
      </c>
      <c r="F28" s="38" t="s">
        <v>186</v>
      </c>
      <c r="G28" s="42" t="s">
        <v>86</v>
      </c>
      <c r="H28" s="42" t="s">
        <v>167</v>
      </c>
      <c r="I28" s="42" t="s">
        <v>114</v>
      </c>
      <c r="J28" s="42" t="s">
        <v>140</v>
      </c>
      <c r="K28" s="42" t="s">
        <v>129</v>
      </c>
      <c r="L28" s="42" t="s">
        <v>158</v>
      </c>
      <c r="M28" s="42" t="s">
        <v>145</v>
      </c>
      <c r="N28" s="42" t="s">
        <v>178</v>
      </c>
      <c r="O28" s="43" t="s">
        <v>127</v>
      </c>
      <c r="P28" s="37">
        <v>8</v>
      </c>
    </row>
    <row r="29" spans="1:16" ht="20">
      <c r="A29" s="33">
        <v>24</v>
      </c>
      <c r="B29" s="34" t="s">
        <v>187</v>
      </c>
      <c r="C29" s="39">
        <v>38916</v>
      </c>
      <c r="D29" s="35" t="s">
        <v>18</v>
      </c>
      <c r="E29" s="35" t="s">
        <v>147</v>
      </c>
      <c r="F29" s="38" t="s">
        <v>51</v>
      </c>
      <c r="G29" s="42" t="s">
        <v>135</v>
      </c>
      <c r="H29" s="42" t="s">
        <v>183</v>
      </c>
      <c r="I29" s="42" t="s">
        <v>188</v>
      </c>
      <c r="J29" s="42" t="s">
        <v>127</v>
      </c>
      <c r="K29" s="42" t="s">
        <v>189</v>
      </c>
      <c r="L29" s="42" t="s">
        <v>167</v>
      </c>
      <c r="M29" s="42" t="s">
        <v>173</v>
      </c>
      <c r="N29" s="42" t="s">
        <v>112</v>
      </c>
      <c r="O29" s="43" t="s">
        <v>158</v>
      </c>
      <c r="P29" s="37">
        <v>8</v>
      </c>
    </row>
    <row r="30" spans="1:16" ht="20">
      <c r="A30" s="33">
        <v>25</v>
      </c>
      <c r="B30" s="34" t="s">
        <v>190</v>
      </c>
      <c r="C30" s="39">
        <v>38917</v>
      </c>
      <c r="D30" s="35" t="s">
        <v>18</v>
      </c>
      <c r="E30" s="35" t="s">
        <v>147</v>
      </c>
      <c r="F30" s="38" t="s">
        <v>51</v>
      </c>
      <c r="G30" s="44" t="s">
        <v>119</v>
      </c>
      <c r="H30" s="42" t="s">
        <v>135</v>
      </c>
      <c r="I30" s="42" t="s">
        <v>168</v>
      </c>
      <c r="J30" s="42" t="s">
        <v>155</v>
      </c>
      <c r="K30" s="42" t="s">
        <v>174</v>
      </c>
      <c r="L30" s="42" t="s">
        <v>191</v>
      </c>
      <c r="M30" s="42" t="s">
        <v>106</v>
      </c>
      <c r="N30" s="42" t="s">
        <v>192</v>
      </c>
      <c r="O30" s="43" t="s">
        <v>193</v>
      </c>
      <c r="P30" s="37">
        <v>7</v>
      </c>
    </row>
    <row r="31" spans="1:16" ht="20">
      <c r="A31" s="33">
        <v>26</v>
      </c>
      <c r="B31" s="34" t="s">
        <v>194</v>
      </c>
      <c r="C31" s="39">
        <v>40062</v>
      </c>
      <c r="D31" s="35" t="s">
        <v>47</v>
      </c>
      <c r="E31" s="35" t="s">
        <v>195</v>
      </c>
      <c r="F31" s="38" t="s">
        <v>196</v>
      </c>
      <c r="G31" s="42" t="s">
        <v>152</v>
      </c>
      <c r="H31" s="42" t="s">
        <v>170</v>
      </c>
      <c r="I31" s="42" t="s">
        <v>197</v>
      </c>
      <c r="J31" s="42" t="s">
        <v>139</v>
      </c>
      <c r="K31" s="42" t="s">
        <v>106</v>
      </c>
      <c r="L31" s="42" t="s">
        <v>188</v>
      </c>
      <c r="M31" s="42" t="s">
        <v>150</v>
      </c>
      <c r="N31" s="42" t="s">
        <v>77</v>
      </c>
      <c r="O31" s="43" t="s">
        <v>182</v>
      </c>
      <c r="P31" s="37">
        <v>7</v>
      </c>
    </row>
    <row r="32" spans="1:16" ht="20">
      <c r="A32" s="33">
        <v>27</v>
      </c>
      <c r="B32" s="34" t="s">
        <v>198</v>
      </c>
      <c r="C32" s="39">
        <v>39437</v>
      </c>
      <c r="D32" s="35" t="s">
        <v>199</v>
      </c>
      <c r="E32" s="35" t="s">
        <v>195</v>
      </c>
      <c r="F32" s="38" t="s">
        <v>196</v>
      </c>
      <c r="G32" s="42" t="s">
        <v>193</v>
      </c>
      <c r="H32" s="42" t="s">
        <v>93</v>
      </c>
      <c r="I32" s="42" t="s">
        <v>174</v>
      </c>
      <c r="J32" s="42" t="s">
        <v>165</v>
      </c>
      <c r="K32" s="42" t="s">
        <v>192</v>
      </c>
      <c r="L32" s="42" t="s">
        <v>200</v>
      </c>
      <c r="M32" s="42" t="s">
        <v>201</v>
      </c>
      <c r="N32" s="42" t="s">
        <v>167</v>
      </c>
      <c r="O32" s="43" t="s">
        <v>202</v>
      </c>
      <c r="P32" s="37">
        <v>6</v>
      </c>
    </row>
    <row r="33" spans="1:16" ht="20">
      <c r="A33" s="33">
        <v>28</v>
      </c>
      <c r="B33" s="34" t="s">
        <v>203</v>
      </c>
      <c r="C33" s="39">
        <v>38521</v>
      </c>
      <c r="D33" s="35" t="s">
        <v>40</v>
      </c>
      <c r="E33" s="35" t="s">
        <v>147</v>
      </c>
      <c r="F33" s="38" t="s">
        <v>51</v>
      </c>
      <c r="G33" s="42" t="s">
        <v>115</v>
      </c>
      <c r="H33" s="42" t="s">
        <v>182</v>
      </c>
      <c r="I33" s="42" t="s">
        <v>167</v>
      </c>
      <c r="J33" s="42" t="s">
        <v>129</v>
      </c>
      <c r="K33" s="42" t="s">
        <v>160</v>
      </c>
      <c r="L33" s="42" t="s">
        <v>204</v>
      </c>
      <c r="M33" s="42" t="s">
        <v>155</v>
      </c>
      <c r="N33" s="42" t="s">
        <v>193</v>
      </c>
      <c r="O33" s="43" t="s">
        <v>149</v>
      </c>
      <c r="P33" s="37">
        <v>6</v>
      </c>
    </row>
    <row r="34" spans="1:16" ht="20">
      <c r="A34" s="33">
        <v>29</v>
      </c>
      <c r="B34" s="34" t="s">
        <v>205</v>
      </c>
      <c r="C34" s="39">
        <v>39843</v>
      </c>
      <c r="D34" s="35" t="s">
        <v>22</v>
      </c>
      <c r="E34" s="35" t="s">
        <v>147</v>
      </c>
      <c r="F34" s="38" t="s">
        <v>51</v>
      </c>
      <c r="G34" s="42" t="s">
        <v>124</v>
      </c>
      <c r="H34" s="42" t="s">
        <v>206</v>
      </c>
      <c r="I34" s="42" t="s">
        <v>143</v>
      </c>
      <c r="J34" s="42" t="s">
        <v>160</v>
      </c>
      <c r="K34" s="42" t="s">
        <v>193</v>
      </c>
      <c r="L34" s="42" t="s">
        <v>127</v>
      </c>
      <c r="M34" s="42" t="s">
        <v>182</v>
      </c>
      <c r="N34" s="42" t="s">
        <v>156</v>
      </c>
      <c r="O34" s="43" t="s">
        <v>150</v>
      </c>
      <c r="P34" s="37">
        <v>6</v>
      </c>
    </row>
    <row r="35" spans="1:16" ht="20">
      <c r="A35" s="33">
        <v>30</v>
      </c>
      <c r="B35" s="34" t="s">
        <v>207</v>
      </c>
      <c r="C35" s="39">
        <v>39359</v>
      </c>
      <c r="D35" s="35" t="s">
        <v>22</v>
      </c>
      <c r="E35" s="35" t="s">
        <v>147</v>
      </c>
      <c r="F35" s="38" t="s">
        <v>51</v>
      </c>
      <c r="G35" s="42" t="s">
        <v>103</v>
      </c>
      <c r="H35" s="42" t="s">
        <v>112</v>
      </c>
      <c r="I35" s="42" t="s">
        <v>145</v>
      </c>
      <c r="J35" s="42" t="s">
        <v>132</v>
      </c>
      <c r="K35" s="42" t="s">
        <v>183</v>
      </c>
      <c r="L35" s="42" t="s">
        <v>139</v>
      </c>
      <c r="M35" s="42" t="s">
        <v>192</v>
      </c>
      <c r="N35" s="42" t="s">
        <v>189</v>
      </c>
      <c r="O35" s="43" t="s">
        <v>208</v>
      </c>
      <c r="P35" s="37">
        <v>6</v>
      </c>
    </row>
    <row r="36" spans="1:16" ht="20">
      <c r="A36" s="33">
        <v>31</v>
      </c>
      <c r="B36" s="34" t="s">
        <v>209</v>
      </c>
      <c r="C36" s="39">
        <v>38827</v>
      </c>
      <c r="D36" s="35" t="s">
        <v>199</v>
      </c>
      <c r="E36" s="35" t="s">
        <v>195</v>
      </c>
      <c r="F36" s="38" t="s">
        <v>196</v>
      </c>
      <c r="G36" s="42" t="s">
        <v>165</v>
      </c>
      <c r="H36" s="42" t="s">
        <v>177</v>
      </c>
      <c r="I36" s="42" t="s">
        <v>192</v>
      </c>
      <c r="J36" s="42" t="s">
        <v>202</v>
      </c>
      <c r="K36" s="42" t="s">
        <v>112</v>
      </c>
      <c r="L36" s="42" t="s">
        <v>197</v>
      </c>
      <c r="M36" s="42" t="s">
        <v>208</v>
      </c>
      <c r="N36" s="42" t="s">
        <v>132</v>
      </c>
      <c r="O36" s="43" t="s">
        <v>200</v>
      </c>
      <c r="P36" s="37">
        <v>6</v>
      </c>
    </row>
    <row r="37" spans="1:16" ht="20">
      <c r="A37" s="33">
        <v>32</v>
      </c>
      <c r="B37" s="34" t="s">
        <v>210</v>
      </c>
      <c r="C37" s="39">
        <v>39008</v>
      </c>
      <c r="D37" s="35" t="s">
        <v>47</v>
      </c>
      <c r="E37" s="35" t="s">
        <v>195</v>
      </c>
      <c r="F37" s="38" t="s">
        <v>196</v>
      </c>
      <c r="G37" s="42" t="s">
        <v>168</v>
      </c>
      <c r="H37" s="42" t="s">
        <v>211</v>
      </c>
      <c r="I37" s="42" t="s">
        <v>178</v>
      </c>
      <c r="J37" s="42" t="s">
        <v>208</v>
      </c>
      <c r="K37" s="42" t="s">
        <v>212</v>
      </c>
      <c r="L37" s="42" t="s">
        <v>150</v>
      </c>
      <c r="M37" s="42" t="s">
        <v>158</v>
      </c>
      <c r="N37" s="42" t="s">
        <v>202</v>
      </c>
      <c r="O37" s="43" t="s">
        <v>132</v>
      </c>
      <c r="P37" s="37">
        <v>6</v>
      </c>
    </row>
    <row r="38" spans="1:16" ht="20">
      <c r="A38" s="33">
        <v>33</v>
      </c>
      <c r="B38" s="34" t="s">
        <v>213</v>
      </c>
      <c r="C38" s="39">
        <v>39044</v>
      </c>
      <c r="D38" s="35" t="s">
        <v>37</v>
      </c>
      <c r="E38" s="35" t="s">
        <v>147</v>
      </c>
      <c r="F38" s="38" t="s">
        <v>51</v>
      </c>
      <c r="G38" s="42" t="s">
        <v>145</v>
      </c>
      <c r="H38" s="42" t="s">
        <v>159</v>
      </c>
      <c r="I38" s="42" t="s">
        <v>106</v>
      </c>
      <c r="J38" s="42" t="s">
        <v>211</v>
      </c>
      <c r="K38" s="42" t="s">
        <v>208</v>
      </c>
      <c r="L38" s="42" t="s">
        <v>143</v>
      </c>
      <c r="M38" s="42" t="s">
        <v>148</v>
      </c>
      <c r="N38" s="42" t="s">
        <v>212</v>
      </c>
      <c r="O38" s="43" t="s">
        <v>201</v>
      </c>
      <c r="P38" s="37">
        <v>5</v>
      </c>
    </row>
    <row r="39" spans="1:16" ht="20">
      <c r="A39" s="33">
        <v>34</v>
      </c>
      <c r="B39" s="34" t="s">
        <v>214</v>
      </c>
      <c r="C39" s="39">
        <v>39621</v>
      </c>
      <c r="D39" s="35" t="s">
        <v>22</v>
      </c>
      <c r="E39" s="35" t="s">
        <v>147</v>
      </c>
      <c r="F39" s="38" t="s">
        <v>51</v>
      </c>
      <c r="G39" s="42" t="s">
        <v>129</v>
      </c>
      <c r="H39" s="42" t="s">
        <v>200</v>
      </c>
      <c r="I39" s="42" t="s">
        <v>215</v>
      </c>
      <c r="J39" s="42" t="s">
        <v>204</v>
      </c>
      <c r="K39" s="42" t="s">
        <v>216</v>
      </c>
      <c r="L39" s="42" t="s">
        <v>202</v>
      </c>
      <c r="M39" s="42" t="s">
        <v>142</v>
      </c>
      <c r="N39" s="42" t="s">
        <v>206</v>
      </c>
      <c r="O39" s="43" t="s">
        <v>191</v>
      </c>
      <c r="P39" s="37">
        <v>4</v>
      </c>
    </row>
    <row r="40" spans="1:16">
      <c r="O40" s="9"/>
    </row>
    <row r="41" spans="1:16">
      <c r="O41" s="9"/>
    </row>
    <row r="42" spans="1:16">
      <c r="O42" s="9"/>
    </row>
    <row r="43" spans="1:16" ht="17.5"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>
      <c r="O44" s="9"/>
    </row>
  </sheetData>
  <mergeCells count="4">
    <mergeCell ref="A2:N2"/>
    <mergeCell ref="A3:N3"/>
    <mergeCell ref="A4:M4"/>
    <mergeCell ref="H43:P43"/>
  </mergeCells>
  <hyperlinks>
    <hyperlink ref="B36" r:id="rId1" display="../../../../../../../AppData/Local/Temp/CAPW/1/cardf_z$30.html"/>
    <hyperlink ref="B37" r:id="rId2" display="../../../../../../../AppData/Local/Temp/CAPW/1/cardf_z$33.html"/>
    <hyperlink ref="B38" r:id="rId3" display="..\..\..\..\..\..\..\AppData\Local\Temp\CAPW\1\cardf_z$10.html"/>
    <hyperlink ref="B39" r:id="rId4" display="../../../../../../../AppData/Local/Temp/CAPW/1/cardf_z$36.html"/>
  </hyperlinks>
  <pageMargins left="0.11811023622047245" right="0.11811023622047245" top="0.11811023622047245" bottom="7.874015748031496E-2" header="0" footer="0"/>
  <pageSetup paperSize="9" orientation="landscape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view="pageLayout" zoomScale="50" zoomScaleNormal="100" zoomScalePageLayoutView="50" workbookViewId="0">
      <selection sqref="A1:N1"/>
    </sheetView>
  </sheetViews>
  <sheetFormatPr defaultColWidth="8.7265625" defaultRowHeight="14.5"/>
  <cols>
    <col min="1" max="1" width="6" style="45" customWidth="1"/>
    <col min="2" max="2" width="26.08984375" style="45" customWidth="1"/>
    <col min="3" max="3" width="10.54296875" style="45" customWidth="1"/>
    <col min="4" max="4" width="20.54296875" style="45" customWidth="1"/>
    <col min="5" max="5" width="6" style="45" customWidth="1"/>
    <col min="6" max="6" width="8.7265625" style="45"/>
    <col min="7" max="15" width="6" style="45" customWidth="1"/>
    <col min="16" max="16" width="7" style="45" customWidth="1"/>
    <col min="17" max="17" width="8.7265625" style="45"/>
  </cols>
  <sheetData>
    <row r="1" spans="1:16" ht="15.5">
      <c r="A1" s="181" t="s">
        <v>218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9"/>
      <c r="P1" s="19"/>
    </row>
    <row r="2" spans="1:16" ht="15.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9"/>
      <c r="P2" s="19"/>
    </row>
    <row r="3" spans="1:16" ht="20.5">
      <c r="A3" s="20" t="s">
        <v>2</v>
      </c>
      <c r="B3" s="21" t="s">
        <v>3</v>
      </c>
      <c r="C3" s="22" t="s">
        <v>4</v>
      </c>
      <c r="D3" s="22" t="s">
        <v>5</v>
      </c>
      <c r="E3" s="21" t="s">
        <v>54</v>
      </c>
      <c r="F3" s="23" t="s">
        <v>8</v>
      </c>
      <c r="G3" s="24" t="s">
        <v>55</v>
      </c>
      <c r="H3" s="24" t="s">
        <v>56</v>
      </c>
      <c r="I3" s="24" t="s">
        <v>57</v>
      </c>
      <c r="J3" s="24" t="s">
        <v>58</v>
      </c>
      <c r="K3" s="24" t="s">
        <v>59</v>
      </c>
      <c r="L3" s="24" t="s">
        <v>60</v>
      </c>
      <c r="M3" s="24" t="s">
        <v>61</v>
      </c>
      <c r="N3" s="21" t="s">
        <v>62</v>
      </c>
      <c r="O3" s="21" t="s">
        <v>63</v>
      </c>
      <c r="P3" s="21" t="s">
        <v>219</v>
      </c>
    </row>
    <row r="4" spans="1:16" ht="20">
      <c r="A4" s="25">
        <v>1</v>
      </c>
      <c r="B4" s="26" t="s">
        <v>220</v>
      </c>
      <c r="C4" s="51">
        <v>38622</v>
      </c>
      <c r="D4" s="65" t="s">
        <v>18</v>
      </c>
      <c r="E4" s="27" t="s">
        <v>23</v>
      </c>
      <c r="F4" s="29" t="s">
        <v>221</v>
      </c>
      <c r="G4" s="47" t="s">
        <v>68</v>
      </c>
      <c r="H4" s="47" t="s">
        <v>78</v>
      </c>
      <c r="I4" s="47" t="s">
        <v>85</v>
      </c>
      <c r="J4" s="47" t="s">
        <v>80</v>
      </c>
      <c r="K4" s="47" t="s">
        <v>71</v>
      </c>
      <c r="L4" s="47" t="s">
        <v>69</v>
      </c>
      <c r="M4" s="47" t="s">
        <v>164</v>
      </c>
      <c r="N4" s="48" t="s">
        <v>108</v>
      </c>
      <c r="O4" s="48" t="s">
        <v>90</v>
      </c>
      <c r="P4" s="28">
        <v>16</v>
      </c>
    </row>
    <row r="5" spans="1:16" ht="20">
      <c r="A5" s="25">
        <v>2</v>
      </c>
      <c r="B5" s="26" t="s">
        <v>222</v>
      </c>
      <c r="C5" s="51">
        <v>38533</v>
      </c>
      <c r="D5" s="65" t="s">
        <v>18</v>
      </c>
      <c r="E5" s="27" t="s">
        <v>23</v>
      </c>
      <c r="F5" s="29" t="s">
        <v>221</v>
      </c>
      <c r="G5" s="47" t="s">
        <v>128</v>
      </c>
      <c r="H5" s="47" t="s">
        <v>74</v>
      </c>
      <c r="I5" s="47" t="s">
        <v>79</v>
      </c>
      <c r="J5" s="47" t="s">
        <v>87</v>
      </c>
      <c r="K5" s="47" t="s">
        <v>81</v>
      </c>
      <c r="L5" s="47" t="s">
        <v>68</v>
      </c>
      <c r="M5" s="47" t="s">
        <v>108</v>
      </c>
      <c r="N5" s="48" t="s">
        <v>80</v>
      </c>
      <c r="O5" s="48" t="s">
        <v>78</v>
      </c>
      <c r="P5" s="28">
        <v>15</v>
      </c>
    </row>
    <row r="6" spans="1:16" ht="20">
      <c r="A6" s="25">
        <v>3</v>
      </c>
      <c r="B6" s="26" t="s">
        <v>223</v>
      </c>
      <c r="C6" s="51">
        <v>39872</v>
      </c>
      <c r="D6" s="65" t="s">
        <v>18</v>
      </c>
      <c r="E6" s="27" t="s">
        <v>147</v>
      </c>
      <c r="F6" s="29" t="s">
        <v>196</v>
      </c>
      <c r="G6" s="47" t="s">
        <v>90</v>
      </c>
      <c r="H6" s="47" t="s">
        <v>72</v>
      </c>
      <c r="I6" s="47" t="s">
        <v>71</v>
      </c>
      <c r="J6" s="47" t="s">
        <v>85</v>
      </c>
      <c r="K6" s="47" t="s">
        <v>96</v>
      </c>
      <c r="L6" s="47" t="s">
        <v>86</v>
      </c>
      <c r="M6" s="47" t="s">
        <v>115</v>
      </c>
      <c r="N6" s="48" t="s">
        <v>164</v>
      </c>
      <c r="O6" s="48" t="s">
        <v>87</v>
      </c>
      <c r="P6" s="28">
        <v>12</v>
      </c>
    </row>
    <row r="7" spans="1:16" ht="20">
      <c r="A7" s="25">
        <v>4</v>
      </c>
      <c r="B7" s="26" t="s">
        <v>224</v>
      </c>
      <c r="C7" s="51">
        <v>38946</v>
      </c>
      <c r="D7" s="65" t="s">
        <v>40</v>
      </c>
      <c r="E7" s="27" t="s">
        <v>23</v>
      </c>
      <c r="F7" s="30" t="s">
        <v>225</v>
      </c>
      <c r="G7" s="49" t="s">
        <v>97</v>
      </c>
      <c r="H7" s="49" t="s">
        <v>109</v>
      </c>
      <c r="I7" s="49" t="s">
        <v>95</v>
      </c>
      <c r="J7" s="49" t="s">
        <v>113</v>
      </c>
      <c r="K7" s="49" t="s">
        <v>164</v>
      </c>
      <c r="L7" s="49" t="s">
        <v>96</v>
      </c>
      <c r="M7" s="49" t="s">
        <v>71</v>
      </c>
      <c r="N7" s="50" t="s">
        <v>81</v>
      </c>
      <c r="O7" s="50" t="s">
        <v>122</v>
      </c>
      <c r="P7" s="28">
        <v>12</v>
      </c>
    </row>
    <row r="8" spans="1:16" ht="20">
      <c r="A8" s="25">
        <v>5</v>
      </c>
      <c r="B8" s="26" t="s">
        <v>226</v>
      </c>
      <c r="C8" s="51">
        <v>38953</v>
      </c>
      <c r="D8" s="65" t="s">
        <v>10</v>
      </c>
      <c r="E8" s="27" t="s">
        <v>147</v>
      </c>
      <c r="F8" s="30" t="s">
        <v>196</v>
      </c>
      <c r="G8" s="49" t="s">
        <v>86</v>
      </c>
      <c r="H8" s="49" t="s">
        <v>95</v>
      </c>
      <c r="I8" s="49" t="s">
        <v>74</v>
      </c>
      <c r="J8" s="49" t="s">
        <v>114</v>
      </c>
      <c r="K8" s="49" t="s">
        <v>78</v>
      </c>
      <c r="L8" s="49" t="s">
        <v>103</v>
      </c>
      <c r="M8" s="49" t="s">
        <v>69</v>
      </c>
      <c r="N8" s="50" t="s">
        <v>133</v>
      </c>
      <c r="O8" s="50" t="s">
        <v>80</v>
      </c>
      <c r="P8" s="28">
        <v>11</v>
      </c>
    </row>
    <row r="9" spans="1:16" ht="20">
      <c r="A9" s="25">
        <v>6</v>
      </c>
      <c r="B9" s="26" t="s">
        <v>227</v>
      </c>
      <c r="C9" s="51">
        <v>39173</v>
      </c>
      <c r="D9" s="65" t="s">
        <v>100</v>
      </c>
      <c r="E9" s="27" t="s">
        <v>23</v>
      </c>
      <c r="F9" s="30" t="s">
        <v>51</v>
      </c>
      <c r="G9" s="49" t="s">
        <v>82</v>
      </c>
      <c r="H9" s="49" t="s">
        <v>87</v>
      </c>
      <c r="I9" s="49" t="s">
        <v>67</v>
      </c>
      <c r="J9" s="49" t="s">
        <v>86</v>
      </c>
      <c r="K9" s="49" t="s">
        <v>79</v>
      </c>
      <c r="L9" s="49" t="s">
        <v>108</v>
      </c>
      <c r="M9" s="49" t="s">
        <v>85</v>
      </c>
      <c r="N9" s="50" t="s">
        <v>103</v>
      </c>
      <c r="O9" s="50" t="s">
        <v>115</v>
      </c>
      <c r="P9" s="28">
        <v>10</v>
      </c>
    </row>
    <row r="10" spans="1:16" ht="20">
      <c r="A10" s="25">
        <v>7</v>
      </c>
      <c r="B10" s="26" t="s">
        <v>228</v>
      </c>
      <c r="C10" s="51">
        <v>38978</v>
      </c>
      <c r="D10" s="65" t="s">
        <v>47</v>
      </c>
      <c r="E10" s="27" t="s">
        <v>23</v>
      </c>
      <c r="F10" s="30" t="s">
        <v>229</v>
      </c>
      <c r="G10" s="49" t="s">
        <v>66</v>
      </c>
      <c r="H10" s="49" t="s">
        <v>86</v>
      </c>
      <c r="I10" s="49" t="s">
        <v>97</v>
      </c>
      <c r="J10" s="49" t="s">
        <v>144</v>
      </c>
      <c r="K10" s="49" t="s">
        <v>115</v>
      </c>
      <c r="L10" s="49" t="s">
        <v>82</v>
      </c>
      <c r="M10" s="49" t="s">
        <v>87</v>
      </c>
      <c r="N10" s="50" t="s">
        <v>85</v>
      </c>
      <c r="O10" s="50" t="s">
        <v>103</v>
      </c>
      <c r="P10" s="28">
        <v>10</v>
      </c>
    </row>
    <row r="11" spans="1:16" ht="20">
      <c r="A11" s="25">
        <v>8</v>
      </c>
      <c r="B11" s="26" t="s">
        <v>230</v>
      </c>
      <c r="C11" s="51">
        <v>38739</v>
      </c>
      <c r="D11" s="65" t="s">
        <v>37</v>
      </c>
      <c r="E11" s="27" t="s">
        <v>23</v>
      </c>
      <c r="F11" s="30" t="s">
        <v>231</v>
      </c>
      <c r="G11" s="49" t="s">
        <v>109</v>
      </c>
      <c r="H11" s="49" t="s">
        <v>129</v>
      </c>
      <c r="I11" s="49" t="s">
        <v>134</v>
      </c>
      <c r="J11" s="49" t="s">
        <v>106</v>
      </c>
      <c r="K11" s="49" t="s">
        <v>88</v>
      </c>
      <c r="L11" s="49" t="s">
        <v>114</v>
      </c>
      <c r="M11" s="49" t="s">
        <v>74</v>
      </c>
      <c r="N11" s="50" t="s">
        <v>68</v>
      </c>
      <c r="O11" s="50" t="s">
        <v>86</v>
      </c>
      <c r="P11" s="28">
        <v>10</v>
      </c>
    </row>
    <row r="12" spans="1:16" ht="20">
      <c r="A12" s="25">
        <v>9</v>
      </c>
      <c r="B12" s="26" t="s">
        <v>232</v>
      </c>
      <c r="C12" s="51">
        <v>38925</v>
      </c>
      <c r="D12" s="65" t="s">
        <v>40</v>
      </c>
      <c r="E12" s="27" t="s">
        <v>23</v>
      </c>
      <c r="F12" s="30" t="s">
        <v>233</v>
      </c>
      <c r="G12" s="49" t="s">
        <v>144</v>
      </c>
      <c r="H12" s="49" t="s">
        <v>140</v>
      </c>
      <c r="I12" s="49" t="s">
        <v>151</v>
      </c>
      <c r="J12" s="49" t="s">
        <v>89</v>
      </c>
      <c r="K12" s="49" t="s">
        <v>163</v>
      </c>
      <c r="L12" s="49" t="s">
        <v>70</v>
      </c>
      <c r="M12" s="49" t="s">
        <v>178</v>
      </c>
      <c r="N12" s="50" t="s">
        <v>95</v>
      </c>
      <c r="O12" s="50" t="s">
        <v>164</v>
      </c>
      <c r="P12" s="28">
        <v>10</v>
      </c>
    </row>
    <row r="13" spans="1:16" ht="20">
      <c r="A13" s="25">
        <v>10</v>
      </c>
      <c r="B13" s="26" t="s">
        <v>234</v>
      </c>
      <c r="C13" s="51">
        <v>38935</v>
      </c>
      <c r="D13" s="65" t="s">
        <v>22</v>
      </c>
      <c r="E13" s="27" t="s">
        <v>147</v>
      </c>
      <c r="F13" s="30" t="s">
        <v>196</v>
      </c>
      <c r="G13" s="49" t="s">
        <v>108</v>
      </c>
      <c r="H13" s="49" t="s">
        <v>126</v>
      </c>
      <c r="I13" s="49" t="s">
        <v>98</v>
      </c>
      <c r="J13" s="49" t="s">
        <v>145</v>
      </c>
      <c r="K13" s="49" t="s">
        <v>133</v>
      </c>
      <c r="L13" s="49" t="s">
        <v>66</v>
      </c>
      <c r="M13" s="49" t="s">
        <v>128</v>
      </c>
      <c r="N13" s="50" t="s">
        <v>160</v>
      </c>
      <c r="O13" s="50" t="s">
        <v>119</v>
      </c>
      <c r="P13" s="28">
        <v>10</v>
      </c>
    </row>
    <row r="14" spans="1:16" ht="20">
      <c r="A14" s="25">
        <v>11</v>
      </c>
      <c r="B14" s="26" t="s">
        <v>235</v>
      </c>
      <c r="C14" s="51">
        <v>38499</v>
      </c>
      <c r="D14" s="65" t="s">
        <v>18</v>
      </c>
      <c r="E14" s="27" t="s">
        <v>147</v>
      </c>
      <c r="F14" s="30" t="s">
        <v>236</v>
      </c>
      <c r="G14" s="49" t="s">
        <v>106</v>
      </c>
      <c r="H14" s="49" t="s">
        <v>103</v>
      </c>
      <c r="I14" s="49" t="s">
        <v>115</v>
      </c>
      <c r="J14" s="49" t="s">
        <v>88</v>
      </c>
      <c r="K14" s="49" t="s">
        <v>114</v>
      </c>
      <c r="L14" s="49" t="s">
        <v>144</v>
      </c>
      <c r="M14" s="49" t="s">
        <v>133</v>
      </c>
      <c r="N14" s="50" t="s">
        <v>113</v>
      </c>
      <c r="O14" s="50" t="s">
        <v>152</v>
      </c>
      <c r="P14" s="28">
        <v>9</v>
      </c>
    </row>
    <row r="15" spans="1:16" ht="20">
      <c r="A15" s="25">
        <v>12</v>
      </c>
      <c r="B15" s="26" t="s">
        <v>237</v>
      </c>
      <c r="C15" s="51">
        <v>38428</v>
      </c>
      <c r="D15" s="65" t="s">
        <v>18</v>
      </c>
      <c r="E15" s="27" t="s">
        <v>23</v>
      </c>
      <c r="F15" s="30" t="s">
        <v>51</v>
      </c>
      <c r="G15" s="49" t="s">
        <v>122</v>
      </c>
      <c r="H15" s="49" t="s">
        <v>164</v>
      </c>
      <c r="I15" s="49" t="s">
        <v>86</v>
      </c>
      <c r="J15" s="49" t="s">
        <v>109</v>
      </c>
      <c r="K15" s="49" t="s">
        <v>128</v>
      </c>
      <c r="L15" s="49" t="s">
        <v>119</v>
      </c>
      <c r="M15" s="49" t="s">
        <v>135</v>
      </c>
      <c r="N15" s="50" t="s">
        <v>168</v>
      </c>
      <c r="O15" s="50" t="s">
        <v>163</v>
      </c>
      <c r="P15" s="28">
        <v>9</v>
      </c>
    </row>
    <row r="16" spans="1:16" ht="20">
      <c r="A16" s="25">
        <v>13</v>
      </c>
      <c r="B16" s="26" t="s">
        <v>238</v>
      </c>
      <c r="C16" s="51">
        <v>39398</v>
      </c>
      <c r="D16" s="65" t="s">
        <v>239</v>
      </c>
      <c r="E16" s="27" t="s">
        <v>23</v>
      </c>
      <c r="F16" s="30" t="s">
        <v>240</v>
      </c>
      <c r="G16" s="49" t="s">
        <v>192</v>
      </c>
      <c r="H16" s="49" t="s">
        <v>115</v>
      </c>
      <c r="I16" s="49" t="s">
        <v>124</v>
      </c>
      <c r="J16" s="49" t="s">
        <v>134</v>
      </c>
      <c r="K16" s="49" t="s">
        <v>66</v>
      </c>
      <c r="L16" s="49" t="s">
        <v>106</v>
      </c>
      <c r="M16" s="49" t="s">
        <v>67</v>
      </c>
      <c r="N16" s="50" t="s">
        <v>118</v>
      </c>
      <c r="O16" s="50" t="s">
        <v>128</v>
      </c>
      <c r="P16" s="28">
        <v>9</v>
      </c>
    </row>
    <row r="17" spans="1:16" ht="20">
      <c r="A17" s="25">
        <v>14</v>
      </c>
      <c r="B17" s="26" t="s">
        <v>241</v>
      </c>
      <c r="C17" s="51">
        <v>38738</v>
      </c>
      <c r="D17" s="65" t="s">
        <v>18</v>
      </c>
      <c r="E17" s="27" t="s">
        <v>147</v>
      </c>
      <c r="F17" s="30" t="s">
        <v>196</v>
      </c>
      <c r="G17" s="49" t="s">
        <v>148</v>
      </c>
      <c r="H17" s="49" t="s">
        <v>106</v>
      </c>
      <c r="I17" s="49" t="s">
        <v>183</v>
      </c>
      <c r="J17" s="49" t="s">
        <v>66</v>
      </c>
      <c r="K17" s="49" t="s">
        <v>159</v>
      </c>
      <c r="L17" s="49" t="s">
        <v>102</v>
      </c>
      <c r="M17" s="49" t="s">
        <v>73</v>
      </c>
      <c r="N17" s="50" t="s">
        <v>97</v>
      </c>
      <c r="O17" s="50" t="s">
        <v>124</v>
      </c>
      <c r="P17" s="28">
        <v>9</v>
      </c>
    </row>
    <row r="18" spans="1:16" ht="20">
      <c r="A18" s="25">
        <v>15</v>
      </c>
      <c r="B18" s="26" t="s">
        <v>242</v>
      </c>
      <c r="C18" s="51">
        <v>38966</v>
      </c>
      <c r="D18" s="65" t="s">
        <v>10</v>
      </c>
      <c r="E18" s="27" t="s">
        <v>147</v>
      </c>
      <c r="F18" s="30" t="s">
        <v>196</v>
      </c>
      <c r="G18" s="49" t="s">
        <v>95</v>
      </c>
      <c r="H18" s="49" t="s">
        <v>148</v>
      </c>
      <c r="I18" s="49" t="s">
        <v>102</v>
      </c>
      <c r="J18" s="49" t="s">
        <v>119</v>
      </c>
      <c r="K18" s="49" t="s">
        <v>124</v>
      </c>
      <c r="L18" s="49" t="s">
        <v>87</v>
      </c>
      <c r="M18" s="49" t="s">
        <v>86</v>
      </c>
      <c r="N18" s="50" t="s">
        <v>109</v>
      </c>
      <c r="O18" s="50" t="s">
        <v>118</v>
      </c>
      <c r="P18" s="28">
        <v>8</v>
      </c>
    </row>
    <row r="19" spans="1:16" ht="20">
      <c r="A19" s="25">
        <v>16</v>
      </c>
      <c r="B19" s="26" t="s">
        <v>243</v>
      </c>
      <c r="C19" s="51">
        <v>39385</v>
      </c>
      <c r="D19" s="65" t="s">
        <v>18</v>
      </c>
      <c r="E19" s="27" t="s">
        <v>23</v>
      </c>
      <c r="F19" s="30" t="s">
        <v>244</v>
      </c>
      <c r="G19" s="49" t="s">
        <v>113</v>
      </c>
      <c r="H19" s="49" t="s">
        <v>135</v>
      </c>
      <c r="I19" s="49" t="s">
        <v>128</v>
      </c>
      <c r="J19" s="49" t="s">
        <v>103</v>
      </c>
      <c r="K19" s="49" t="s">
        <v>122</v>
      </c>
      <c r="L19" s="49" t="s">
        <v>192</v>
      </c>
      <c r="M19" s="49" t="s">
        <v>168</v>
      </c>
      <c r="N19" s="50" t="s">
        <v>67</v>
      </c>
      <c r="O19" s="50" t="s">
        <v>109</v>
      </c>
      <c r="P19" s="28">
        <v>8</v>
      </c>
    </row>
    <row r="20" spans="1:16" ht="20">
      <c r="A20" s="25">
        <v>17</v>
      </c>
      <c r="B20" s="26" t="s">
        <v>245</v>
      </c>
      <c r="C20" s="51">
        <v>38952</v>
      </c>
      <c r="D20" s="65" t="s">
        <v>18</v>
      </c>
      <c r="E20" s="27" t="s">
        <v>147</v>
      </c>
      <c r="F20" s="30" t="s">
        <v>196</v>
      </c>
      <c r="G20" s="49" t="s">
        <v>114</v>
      </c>
      <c r="H20" s="49" t="s">
        <v>90</v>
      </c>
      <c r="I20" s="49" t="s">
        <v>135</v>
      </c>
      <c r="J20" s="49" t="s">
        <v>98</v>
      </c>
      <c r="K20" s="49" t="s">
        <v>140</v>
      </c>
      <c r="L20" s="49" t="s">
        <v>163</v>
      </c>
      <c r="M20" s="49" t="s">
        <v>170</v>
      </c>
      <c r="N20" s="50" t="s">
        <v>159</v>
      </c>
      <c r="O20" s="50" t="s">
        <v>66</v>
      </c>
      <c r="P20" s="28">
        <v>8</v>
      </c>
    </row>
    <row r="21" spans="1:16" ht="20">
      <c r="A21" s="25">
        <v>18</v>
      </c>
      <c r="B21" s="26" t="s">
        <v>246</v>
      </c>
      <c r="C21" s="51">
        <v>39216</v>
      </c>
      <c r="D21" s="65" t="s">
        <v>47</v>
      </c>
      <c r="E21" s="27" t="s">
        <v>23</v>
      </c>
      <c r="F21" s="30" t="s">
        <v>247</v>
      </c>
      <c r="G21" s="49" t="s">
        <v>159</v>
      </c>
      <c r="H21" s="49" t="s">
        <v>66</v>
      </c>
      <c r="I21" s="49" t="s">
        <v>114</v>
      </c>
      <c r="J21" s="49" t="s">
        <v>124</v>
      </c>
      <c r="K21" s="49" t="s">
        <v>156</v>
      </c>
      <c r="L21" s="49" t="s">
        <v>94</v>
      </c>
      <c r="M21" s="49" t="s">
        <v>119</v>
      </c>
      <c r="N21" s="50" t="s">
        <v>145</v>
      </c>
      <c r="O21" s="50" t="s">
        <v>106</v>
      </c>
      <c r="P21" s="28">
        <v>8</v>
      </c>
    </row>
    <row r="22" spans="1:16" ht="20">
      <c r="A22" s="25">
        <v>19</v>
      </c>
      <c r="B22" s="26" t="s">
        <v>248</v>
      </c>
      <c r="C22" s="51">
        <v>38964</v>
      </c>
      <c r="D22" s="65" t="s">
        <v>22</v>
      </c>
      <c r="E22" s="27" t="s">
        <v>23</v>
      </c>
      <c r="F22" s="30" t="s">
        <v>51</v>
      </c>
      <c r="G22" s="49" t="s">
        <v>126</v>
      </c>
      <c r="H22" s="49" t="s">
        <v>114</v>
      </c>
      <c r="I22" s="49" t="s">
        <v>122</v>
      </c>
      <c r="J22" s="49" t="s">
        <v>192</v>
      </c>
      <c r="K22" s="49" t="s">
        <v>144</v>
      </c>
      <c r="L22" s="49" t="s">
        <v>148</v>
      </c>
      <c r="M22" s="49" t="s">
        <v>182</v>
      </c>
      <c r="N22" s="50" t="s">
        <v>82</v>
      </c>
      <c r="O22" s="50" t="s">
        <v>177</v>
      </c>
      <c r="P22" s="28">
        <v>7</v>
      </c>
    </row>
    <row r="23" spans="1:16" ht="20">
      <c r="A23" s="25">
        <v>20</v>
      </c>
      <c r="B23" s="26" t="s">
        <v>249</v>
      </c>
      <c r="C23" s="51">
        <v>39079</v>
      </c>
      <c r="D23" s="65" t="s">
        <v>37</v>
      </c>
      <c r="E23" s="27" t="s">
        <v>147</v>
      </c>
      <c r="F23" s="30" t="s">
        <v>196</v>
      </c>
      <c r="G23" s="49" t="s">
        <v>103</v>
      </c>
      <c r="H23" s="49" t="s">
        <v>82</v>
      </c>
      <c r="I23" s="49" t="s">
        <v>159</v>
      </c>
      <c r="J23" s="49" t="s">
        <v>102</v>
      </c>
      <c r="K23" s="49" t="s">
        <v>148</v>
      </c>
      <c r="L23" s="49" t="s">
        <v>151</v>
      </c>
      <c r="M23" s="49" t="s">
        <v>177</v>
      </c>
      <c r="N23" s="50" t="s">
        <v>106</v>
      </c>
      <c r="O23" s="50" t="s">
        <v>170</v>
      </c>
      <c r="P23" s="28">
        <v>7</v>
      </c>
    </row>
    <row r="24" spans="1:16" ht="20">
      <c r="A24" s="25">
        <v>21</v>
      </c>
      <c r="B24" s="26" t="s">
        <v>250</v>
      </c>
      <c r="C24" s="51">
        <v>38521</v>
      </c>
      <c r="D24" s="65" t="s">
        <v>10</v>
      </c>
      <c r="E24" s="27" t="s">
        <v>195</v>
      </c>
      <c r="F24" s="30" t="s">
        <v>251</v>
      </c>
      <c r="G24" s="49" t="s">
        <v>135</v>
      </c>
      <c r="H24" s="49" t="s">
        <v>193</v>
      </c>
      <c r="I24" s="49" t="s">
        <v>70</v>
      </c>
      <c r="J24" s="49" t="s">
        <v>165</v>
      </c>
      <c r="K24" s="49" t="s">
        <v>106</v>
      </c>
      <c r="L24" s="49" t="s">
        <v>168</v>
      </c>
      <c r="M24" s="49" t="s">
        <v>123</v>
      </c>
      <c r="N24" s="50" t="s">
        <v>183</v>
      </c>
      <c r="O24" s="50" t="s">
        <v>126</v>
      </c>
      <c r="P24" s="28">
        <v>6</v>
      </c>
    </row>
    <row r="25" spans="1:16" ht="20">
      <c r="A25" s="25">
        <v>22</v>
      </c>
      <c r="B25" s="26" t="s">
        <v>252</v>
      </c>
      <c r="C25" s="51">
        <v>38919</v>
      </c>
      <c r="D25" s="65" t="s">
        <v>14</v>
      </c>
      <c r="E25" s="27" t="s">
        <v>23</v>
      </c>
      <c r="F25" s="30" t="s">
        <v>51</v>
      </c>
      <c r="G25" s="49" t="s">
        <v>140</v>
      </c>
      <c r="H25" s="49" t="s">
        <v>97</v>
      </c>
      <c r="I25" s="49" t="s">
        <v>192</v>
      </c>
      <c r="J25" s="49" t="s">
        <v>193</v>
      </c>
      <c r="K25" s="49" t="s">
        <v>113</v>
      </c>
      <c r="L25" s="49" t="s">
        <v>178</v>
      </c>
      <c r="M25" s="49" t="s">
        <v>202</v>
      </c>
      <c r="N25" s="50" t="s">
        <v>200</v>
      </c>
      <c r="O25" s="50" t="s">
        <v>134</v>
      </c>
      <c r="P25" s="28">
        <v>5</v>
      </c>
    </row>
    <row r="26" spans="1:16" ht="20">
      <c r="A26" s="25">
        <v>23</v>
      </c>
      <c r="B26" s="26" t="s">
        <v>253</v>
      </c>
      <c r="C26" s="51">
        <v>39646</v>
      </c>
      <c r="D26" s="65" t="s">
        <v>50</v>
      </c>
      <c r="E26" s="27" t="s">
        <v>195</v>
      </c>
      <c r="F26" s="30" t="s">
        <v>251</v>
      </c>
      <c r="G26" s="49" t="s">
        <v>168</v>
      </c>
      <c r="H26" s="49" t="s">
        <v>182</v>
      </c>
      <c r="I26" s="49" t="s">
        <v>254</v>
      </c>
      <c r="J26" s="49" t="s">
        <v>178</v>
      </c>
      <c r="K26" s="49" t="s">
        <v>170</v>
      </c>
      <c r="L26" s="49" t="s">
        <v>177</v>
      </c>
      <c r="M26" s="49" t="s">
        <v>134</v>
      </c>
      <c r="N26" s="50" t="s">
        <v>102</v>
      </c>
      <c r="O26" s="50" t="s">
        <v>129</v>
      </c>
      <c r="P26" s="28">
        <v>4</v>
      </c>
    </row>
    <row r="27" spans="1:16" ht="20">
      <c r="A27" s="25">
        <v>24</v>
      </c>
      <c r="B27" s="26" t="s">
        <v>255</v>
      </c>
      <c r="C27" s="51">
        <v>40053</v>
      </c>
      <c r="D27" s="65" t="s">
        <v>47</v>
      </c>
      <c r="E27" s="27" t="s">
        <v>195</v>
      </c>
      <c r="F27" s="30" t="s">
        <v>251</v>
      </c>
      <c r="G27" s="49" t="s">
        <v>145</v>
      </c>
      <c r="H27" s="49" t="s">
        <v>178</v>
      </c>
      <c r="I27" s="49" t="s">
        <v>123</v>
      </c>
      <c r="J27" s="49" t="s">
        <v>133</v>
      </c>
      <c r="K27" s="49" t="s">
        <v>157</v>
      </c>
      <c r="L27" s="49" t="s">
        <v>170</v>
      </c>
      <c r="M27" s="49" t="s">
        <v>102</v>
      </c>
      <c r="N27" s="50" t="s">
        <v>193</v>
      </c>
      <c r="O27" s="50" t="s">
        <v>182</v>
      </c>
      <c r="P27" s="28">
        <v>3</v>
      </c>
    </row>
    <row r="28" spans="1:16">
      <c r="K28" s="45" t="s">
        <v>217</v>
      </c>
      <c r="O28" s="46"/>
    </row>
  </sheetData>
  <mergeCells count="2">
    <mergeCell ref="A1:N1"/>
    <mergeCell ref="A2:N2"/>
  </mergeCells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2"/>
  <sheetViews>
    <sheetView view="pageLayout" zoomScale="50" zoomScaleNormal="100" zoomScalePageLayoutView="50" workbookViewId="0">
      <selection activeCell="A3" sqref="A3:O3"/>
    </sheetView>
  </sheetViews>
  <sheetFormatPr defaultColWidth="8.7265625" defaultRowHeight="14.5"/>
  <cols>
    <col min="1" max="1" width="6" style="10" customWidth="1"/>
    <col min="2" max="2" width="26.08984375" style="10" customWidth="1"/>
    <col min="3" max="3" width="11.54296875" style="10" customWidth="1"/>
    <col min="4" max="4" width="25.6328125" style="10" customWidth="1"/>
    <col min="5" max="5" width="6.453125" style="10" customWidth="1"/>
    <col min="6" max="6" width="8.90625" style="10" customWidth="1"/>
    <col min="7" max="15" width="4.54296875" style="10" customWidth="1"/>
    <col min="16" max="16" width="7" style="10" customWidth="1"/>
  </cols>
  <sheetData>
    <row r="3" spans="1:16" ht="20.5">
      <c r="A3" s="176" t="s">
        <v>262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"/>
    </row>
    <row r="4" spans="1:16" ht="18">
      <c r="A4" s="177" t="s">
        <v>263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>
      <c r="A5" s="9"/>
      <c r="B5" s="9"/>
      <c r="C5" s="9"/>
      <c r="D5" s="9"/>
      <c r="E5" s="9"/>
      <c r="G5" s="9"/>
      <c r="H5" s="9"/>
      <c r="I5" s="9"/>
      <c r="J5" s="9"/>
      <c r="K5" s="9"/>
      <c r="L5" s="9"/>
      <c r="M5" s="9"/>
      <c r="N5" s="9"/>
      <c r="O5" s="9"/>
    </row>
    <row r="6" spans="1:16">
      <c r="A6" s="9"/>
      <c r="B6" s="9"/>
      <c r="C6" s="9"/>
      <c r="D6" s="9"/>
      <c r="E6" s="9"/>
      <c r="G6" s="9"/>
      <c r="H6" s="9"/>
      <c r="I6" s="9"/>
      <c r="J6" s="9"/>
      <c r="K6" s="9"/>
      <c r="L6" s="9"/>
      <c r="M6" s="9"/>
      <c r="N6" s="9"/>
      <c r="O6" s="9"/>
    </row>
    <row r="7" spans="1:16" ht="21" thickBo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8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3" t="s">
        <v>7</v>
      </c>
    </row>
    <row r="8" spans="1:16" ht="21" thickBot="1">
      <c r="A8" s="4">
        <v>1</v>
      </c>
      <c r="B8" s="13" t="s">
        <v>28</v>
      </c>
      <c r="C8" s="55">
        <v>36382</v>
      </c>
      <c r="D8" s="5" t="s">
        <v>14</v>
      </c>
      <c r="E8" s="3" t="s">
        <v>29</v>
      </c>
      <c r="F8" s="56">
        <v>2637</v>
      </c>
      <c r="G8" s="5" t="s">
        <v>15</v>
      </c>
      <c r="H8" s="5">
        <v>1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37">
        <v>15</v>
      </c>
    </row>
    <row r="9" spans="1:16" ht="21" thickBot="1">
      <c r="A9" s="4">
        <v>2</v>
      </c>
      <c r="B9" s="13" t="s">
        <v>34</v>
      </c>
      <c r="C9" s="55">
        <v>36262</v>
      </c>
      <c r="D9" s="5" t="s">
        <v>10</v>
      </c>
      <c r="E9" s="3" t="s">
        <v>32</v>
      </c>
      <c r="F9" s="57">
        <v>2433</v>
      </c>
      <c r="G9" s="5">
        <v>1</v>
      </c>
      <c r="H9" s="5" t="s">
        <v>12</v>
      </c>
      <c r="I9" s="5">
        <v>1</v>
      </c>
      <c r="J9" s="5">
        <v>1</v>
      </c>
      <c r="K9" s="5">
        <v>2</v>
      </c>
      <c r="L9" s="5">
        <v>2</v>
      </c>
      <c r="M9" s="5">
        <v>2</v>
      </c>
      <c r="N9" s="5">
        <v>1</v>
      </c>
      <c r="O9" s="5">
        <v>2</v>
      </c>
      <c r="P9" s="37">
        <v>13</v>
      </c>
    </row>
    <row r="10" spans="1:16" ht="21" thickBot="1">
      <c r="A10" s="4">
        <v>3</v>
      </c>
      <c r="B10" s="13" t="s">
        <v>31</v>
      </c>
      <c r="C10" s="55">
        <v>38298</v>
      </c>
      <c r="D10" s="5" t="s">
        <v>14</v>
      </c>
      <c r="E10" s="3" t="s">
        <v>32</v>
      </c>
      <c r="F10" s="57">
        <v>2386</v>
      </c>
      <c r="G10" s="5">
        <v>0</v>
      </c>
      <c r="H10" s="5">
        <v>1</v>
      </c>
      <c r="I10" s="5" t="s">
        <v>12</v>
      </c>
      <c r="J10" s="5">
        <v>1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37">
        <v>12</v>
      </c>
    </row>
    <row r="11" spans="1:16" ht="21" thickBot="1">
      <c r="A11" s="4">
        <v>4</v>
      </c>
      <c r="B11" s="13" t="s">
        <v>39</v>
      </c>
      <c r="C11" s="55">
        <v>36375</v>
      </c>
      <c r="D11" s="5" t="s">
        <v>40</v>
      </c>
      <c r="E11" s="3" t="s">
        <v>32</v>
      </c>
      <c r="F11" s="57">
        <v>2458</v>
      </c>
      <c r="G11" s="5">
        <v>0</v>
      </c>
      <c r="H11" s="5">
        <v>1</v>
      </c>
      <c r="I11" s="5">
        <v>1</v>
      </c>
      <c r="J11" s="5" t="s">
        <v>12</v>
      </c>
      <c r="K11" s="5">
        <v>2</v>
      </c>
      <c r="L11" s="5">
        <v>0</v>
      </c>
      <c r="M11" s="5">
        <v>2</v>
      </c>
      <c r="N11" s="5">
        <v>2</v>
      </c>
      <c r="O11" s="5">
        <v>2</v>
      </c>
      <c r="P11" s="37">
        <v>11</v>
      </c>
    </row>
    <row r="12" spans="1:16" ht="21" thickBot="1">
      <c r="A12" s="4">
        <v>5</v>
      </c>
      <c r="B12" s="13" t="s">
        <v>44</v>
      </c>
      <c r="C12" s="55">
        <v>36355</v>
      </c>
      <c r="D12" s="5" t="s">
        <v>22</v>
      </c>
      <c r="E12" s="3" t="s">
        <v>23</v>
      </c>
      <c r="F12" s="57">
        <v>2258</v>
      </c>
      <c r="G12" s="5">
        <v>0</v>
      </c>
      <c r="H12" s="5">
        <v>0</v>
      </c>
      <c r="I12" s="5">
        <v>0</v>
      </c>
      <c r="J12" s="5">
        <v>0</v>
      </c>
      <c r="K12" s="5" t="s">
        <v>12</v>
      </c>
      <c r="L12" s="5">
        <v>1</v>
      </c>
      <c r="M12" s="5">
        <v>2</v>
      </c>
      <c r="N12" s="5">
        <v>2</v>
      </c>
      <c r="O12" s="5">
        <v>0</v>
      </c>
      <c r="P12" s="37">
        <v>7</v>
      </c>
    </row>
    <row r="13" spans="1:16" ht="21" thickBot="1">
      <c r="A13" s="4">
        <v>6</v>
      </c>
      <c r="B13" s="13" t="s">
        <v>36</v>
      </c>
      <c r="C13" s="55">
        <v>36859</v>
      </c>
      <c r="D13" s="5" t="s">
        <v>37</v>
      </c>
      <c r="E13" s="3" t="s">
        <v>23</v>
      </c>
      <c r="F13" s="57">
        <v>2243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 t="s">
        <v>15</v>
      </c>
      <c r="M13" s="5">
        <v>0</v>
      </c>
      <c r="N13" s="5">
        <v>2</v>
      </c>
      <c r="O13" s="5">
        <v>2</v>
      </c>
      <c r="P13" s="37">
        <v>7</v>
      </c>
    </row>
    <row r="14" spans="1:16" ht="21" thickBot="1">
      <c r="A14" s="4">
        <v>7</v>
      </c>
      <c r="B14" s="13" t="s">
        <v>42</v>
      </c>
      <c r="C14" s="55">
        <v>37318</v>
      </c>
      <c r="D14" s="5" t="s">
        <v>10</v>
      </c>
      <c r="E14" s="3" t="s">
        <v>23</v>
      </c>
      <c r="F14" s="57">
        <v>2255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2</v>
      </c>
      <c r="M14" s="5" t="s">
        <v>15</v>
      </c>
      <c r="N14" s="5">
        <v>2</v>
      </c>
      <c r="O14" s="5">
        <v>1</v>
      </c>
      <c r="P14" s="37">
        <v>4</v>
      </c>
    </row>
    <row r="15" spans="1:16" ht="21" thickBot="1">
      <c r="A15" s="4">
        <v>8</v>
      </c>
      <c r="B15" s="13" t="s">
        <v>49</v>
      </c>
      <c r="C15" s="55">
        <v>37475</v>
      </c>
      <c r="D15" s="5" t="s">
        <v>50</v>
      </c>
      <c r="E15" s="3" t="s">
        <v>147</v>
      </c>
      <c r="F15" s="57">
        <v>2150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 t="s">
        <v>15</v>
      </c>
      <c r="O15" s="5">
        <v>2</v>
      </c>
      <c r="P15" s="37">
        <v>2</v>
      </c>
    </row>
    <row r="16" spans="1:16" ht="21" thickBot="1">
      <c r="A16" s="4">
        <v>9</v>
      </c>
      <c r="B16" s="13" t="s">
        <v>46</v>
      </c>
      <c r="C16" s="55">
        <v>37324</v>
      </c>
      <c r="D16" s="5" t="s">
        <v>47</v>
      </c>
      <c r="E16" s="3" t="s">
        <v>23</v>
      </c>
      <c r="F16" s="57">
        <v>2201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 t="s">
        <v>15</v>
      </c>
      <c r="P16" s="37">
        <v>1</v>
      </c>
    </row>
    <row r="17" spans="1:15">
      <c r="A17" s="9"/>
      <c r="B17" s="9"/>
      <c r="C17" s="9"/>
      <c r="D17" s="9"/>
      <c r="E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9"/>
      <c r="B18" s="9"/>
      <c r="C18" s="9"/>
      <c r="D18" s="9"/>
      <c r="E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5">
      <c r="A19" s="178" t="s">
        <v>52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1" spans="1:15" ht="15.5">
      <c r="A21" s="52"/>
      <c r="B21" s="52"/>
      <c r="C21" s="52"/>
      <c r="D21" s="52"/>
      <c r="E21" s="52"/>
      <c r="G21" s="52"/>
      <c r="H21" s="52"/>
      <c r="I21" s="52"/>
      <c r="J21" s="52"/>
      <c r="K21" s="9"/>
      <c r="L21" s="9"/>
    </row>
    <row r="22" spans="1:15">
      <c r="I22" s="58"/>
      <c r="K22" s="9"/>
    </row>
  </sheetData>
  <mergeCells count="3">
    <mergeCell ref="A3:O3"/>
    <mergeCell ref="A4:P4"/>
    <mergeCell ref="A19:O19"/>
  </mergeCells>
  <pageMargins left="0.11811023622047245" right="0.11811023622047245" top="0.35433070866141736" bottom="0.35433070866141736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view="pageLayout" zoomScale="50" zoomScaleNormal="100" zoomScalePageLayoutView="50" workbookViewId="0">
      <selection activeCell="B3" sqref="B3:P3"/>
    </sheetView>
  </sheetViews>
  <sheetFormatPr defaultColWidth="8.7265625" defaultRowHeight="14.5"/>
  <cols>
    <col min="1" max="1" width="6" style="10" customWidth="1"/>
    <col min="2" max="2" width="26.08984375" style="10" customWidth="1"/>
    <col min="3" max="3" width="11" style="10" customWidth="1"/>
    <col min="4" max="4" width="25.6328125" style="10" customWidth="1"/>
    <col min="5" max="5" width="6" style="10" customWidth="1"/>
    <col min="6" max="6" width="8" style="10" customWidth="1"/>
    <col min="7" max="16" width="4.54296875" style="10" customWidth="1"/>
    <col min="17" max="17" width="6.453125" style="10" customWidth="1"/>
  </cols>
  <sheetData>
    <row r="1" spans="1:17" ht="17.25" customHeight="1">
      <c r="J1" s="58"/>
      <c r="L1" s="9"/>
    </row>
    <row r="2" spans="1:17" ht="17.25" customHeight="1">
      <c r="J2" s="58"/>
      <c r="L2" s="9"/>
    </row>
    <row r="3" spans="1:17" ht="17.25" customHeight="1">
      <c r="B3" s="176" t="s">
        <v>256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"/>
    </row>
    <row r="4" spans="1:17" ht="17.25" customHeight="1">
      <c r="B4" s="177" t="s">
        <v>257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>
      <c r="J5" s="58"/>
      <c r="L5" s="9"/>
    </row>
    <row r="6" spans="1:17">
      <c r="J6" s="58"/>
      <c r="L6" s="9"/>
    </row>
    <row r="7" spans="1:17" ht="20.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8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3" t="s">
        <v>7</v>
      </c>
    </row>
    <row r="8" spans="1:17" ht="20.5">
      <c r="A8" s="4">
        <v>1</v>
      </c>
      <c r="B8" s="66" t="s">
        <v>9</v>
      </c>
      <c r="C8" s="55">
        <v>36923</v>
      </c>
      <c r="D8" s="5" t="s">
        <v>10</v>
      </c>
      <c r="E8" s="3" t="s">
        <v>11</v>
      </c>
      <c r="F8" s="15">
        <v>2344</v>
      </c>
      <c r="G8" s="5" t="s">
        <v>12</v>
      </c>
      <c r="H8" s="5">
        <v>0</v>
      </c>
      <c r="I8" s="5">
        <v>1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37">
        <v>15</v>
      </c>
    </row>
    <row r="9" spans="1:17" ht="20.5">
      <c r="A9" s="4">
        <v>2</v>
      </c>
      <c r="B9" s="66" t="s">
        <v>13</v>
      </c>
      <c r="C9" s="55">
        <v>36351</v>
      </c>
      <c r="D9" s="5" t="s">
        <v>14</v>
      </c>
      <c r="E9" s="3">
        <v>1</v>
      </c>
      <c r="F9" s="15">
        <v>2248</v>
      </c>
      <c r="G9" s="5">
        <v>2</v>
      </c>
      <c r="H9" s="5" t="s">
        <v>12</v>
      </c>
      <c r="I9" s="5">
        <v>2</v>
      </c>
      <c r="J9" s="5">
        <v>1</v>
      </c>
      <c r="K9" s="5">
        <v>1</v>
      </c>
      <c r="L9" s="5">
        <v>2</v>
      </c>
      <c r="M9" s="5">
        <v>2</v>
      </c>
      <c r="N9" s="5">
        <v>1</v>
      </c>
      <c r="O9" s="5">
        <v>1</v>
      </c>
      <c r="P9" s="5">
        <v>2</v>
      </c>
      <c r="Q9" s="37">
        <v>14</v>
      </c>
    </row>
    <row r="10" spans="1:17" ht="20.5">
      <c r="A10" s="4">
        <v>3</v>
      </c>
      <c r="B10" s="66" t="s">
        <v>16</v>
      </c>
      <c r="C10" s="55">
        <v>36948</v>
      </c>
      <c r="D10" s="5" t="s">
        <v>14</v>
      </c>
      <c r="E10" s="3" t="s">
        <v>11</v>
      </c>
      <c r="F10" s="15">
        <v>2303</v>
      </c>
      <c r="G10" s="5">
        <v>1</v>
      </c>
      <c r="H10" s="5">
        <v>0</v>
      </c>
      <c r="I10" s="5" t="s">
        <v>12</v>
      </c>
      <c r="J10" s="5">
        <v>1</v>
      </c>
      <c r="K10" s="5">
        <v>1</v>
      </c>
      <c r="L10" s="5">
        <v>2</v>
      </c>
      <c r="M10" s="5">
        <v>1</v>
      </c>
      <c r="N10" s="5">
        <v>2</v>
      </c>
      <c r="O10" s="5">
        <v>2</v>
      </c>
      <c r="P10" s="5">
        <v>2</v>
      </c>
      <c r="Q10" s="37">
        <v>12</v>
      </c>
    </row>
    <row r="11" spans="1:17" ht="20.5">
      <c r="A11" s="4">
        <v>4</v>
      </c>
      <c r="B11" s="66" t="s">
        <v>258</v>
      </c>
      <c r="C11" s="55">
        <v>37887</v>
      </c>
      <c r="D11" s="5" t="s">
        <v>14</v>
      </c>
      <c r="E11" s="3" t="s">
        <v>259</v>
      </c>
      <c r="F11" s="15">
        <v>2306</v>
      </c>
      <c r="G11" s="5">
        <v>0</v>
      </c>
      <c r="H11" s="5">
        <v>1</v>
      </c>
      <c r="I11" s="5">
        <v>1</v>
      </c>
      <c r="J11" s="5" t="s">
        <v>12</v>
      </c>
      <c r="K11" s="5">
        <v>2</v>
      </c>
      <c r="L11" s="5">
        <v>1</v>
      </c>
      <c r="M11" s="5">
        <v>1</v>
      </c>
      <c r="N11" s="5">
        <v>1</v>
      </c>
      <c r="O11" s="5">
        <v>2</v>
      </c>
      <c r="P11" s="5">
        <v>2</v>
      </c>
      <c r="Q11" s="37">
        <v>11</v>
      </c>
    </row>
    <row r="12" spans="1:17" ht="20.5">
      <c r="A12" s="4">
        <v>5</v>
      </c>
      <c r="B12" s="66" t="s">
        <v>20</v>
      </c>
      <c r="C12" s="55">
        <v>36799</v>
      </c>
      <c r="D12" s="5" t="s">
        <v>18</v>
      </c>
      <c r="E12" s="3" t="s">
        <v>11</v>
      </c>
      <c r="F12" s="15">
        <v>2213</v>
      </c>
      <c r="G12" s="5">
        <v>0</v>
      </c>
      <c r="H12" s="5">
        <v>1</v>
      </c>
      <c r="I12" s="5">
        <v>1</v>
      </c>
      <c r="J12" s="5">
        <v>0</v>
      </c>
      <c r="K12" s="5" t="s">
        <v>12</v>
      </c>
      <c r="L12" s="5">
        <v>2</v>
      </c>
      <c r="M12" s="5">
        <v>2</v>
      </c>
      <c r="N12" s="5">
        <v>1</v>
      </c>
      <c r="O12" s="5">
        <v>2</v>
      </c>
      <c r="P12" s="5">
        <v>2</v>
      </c>
      <c r="Q12" s="37">
        <v>11</v>
      </c>
    </row>
    <row r="13" spans="1:17" ht="20.5">
      <c r="A13" s="4">
        <v>6</v>
      </c>
      <c r="B13" s="66" t="s">
        <v>17</v>
      </c>
      <c r="C13" s="55">
        <v>37216</v>
      </c>
      <c r="D13" s="5" t="s">
        <v>18</v>
      </c>
      <c r="E13" s="3" t="s">
        <v>11</v>
      </c>
      <c r="F13" s="15">
        <v>2256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 t="s">
        <v>12</v>
      </c>
      <c r="M13" s="5">
        <v>2</v>
      </c>
      <c r="N13" s="5">
        <v>2</v>
      </c>
      <c r="O13" s="5">
        <v>2</v>
      </c>
      <c r="P13" s="5">
        <v>2</v>
      </c>
      <c r="Q13" s="37">
        <v>9</v>
      </c>
    </row>
    <row r="14" spans="1:17" ht="20.5">
      <c r="A14" s="4">
        <v>7</v>
      </c>
      <c r="B14" s="66" t="s">
        <v>260</v>
      </c>
      <c r="C14" s="55">
        <v>37396</v>
      </c>
      <c r="D14" s="5" t="s">
        <v>47</v>
      </c>
      <c r="E14" s="3" t="s">
        <v>23</v>
      </c>
      <c r="F14" s="15">
        <v>2176</v>
      </c>
      <c r="G14" s="5">
        <v>0</v>
      </c>
      <c r="H14" s="5">
        <v>0</v>
      </c>
      <c r="I14" s="5">
        <v>1</v>
      </c>
      <c r="J14" s="5">
        <v>1</v>
      </c>
      <c r="K14" s="5">
        <v>0</v>
      </c>
      <c r="L14" s="5">
        <v>0</v>
      </c>
      <c r="M14" s="5" t="s">
        <v>12</v>
      </c>
      <c r="N14" s="5">
        <v>2</v>
      </c>
      <c r="O14" s="5">
        <v>2</v>
      </c>
      <c r="P14" s="5">
        <v>2</v>
      </c>
      <c r="Q14" s="37">
        <v>8</v>
      </c>
    </row>
    <row r="15" spans="1:17" ht="20.5">
      <c r="A15" s="4">
        <v>8</v>
      </c>
      <c r="B15" s="66" t="s">
        <v>19</v>
      </c>
      <c r="C15" s="55">
        <v>36975</v>
      </c>
      <c r="D15" s="5" t="s">
        <v>10</v>
      </c>
      <c r="E15" s="3">
        <v>1</v>
      </c>
      <c r="F15" s="15">
        <v>2214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 t="s">
        <v>12</v>
      </c>
      <c r="O15" s="5">
        <v>2</v>
      </c>
      <c r="P15" s="5">
        <v>1</v>
      </c>
      <c r="Q15" s="37">
        <v>6</v>
      </c>
    </row>
    <row r="16" spans="1:17" ht="20.5">
      <c r="A16" s="4">
        <v>9</v>
      </c>
      <c r="B16" s="66" t="s">
        <v>261</v>
      </c>
      <c r="C16" s="55">
        <v>37455</v>
      </c>
      <c r="D16" s="5" t="s">
        <v>47</v>
      </c>
      <c r="E16" s="3" t="s">
        <v>23</v>
      </c>
      <c r="F16" s="15">
        <v>2162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 t="s">
        <v>12</v>
      </c>
      <c r="P16" s="5">
        <v>2</v>
      </c>
      <c r="Q16" s="37">
        <v>3</v>
      </c>
    </row>
    <row r="17" spans="1:17" ht="20.5">
      <c r="A17" s="4">
        <v>10</v>
      </c>
      <c r="B17" s="66" t="s">
        <v>21</v>
      </c>
      <c r="C17" s="55">
        <v>36723</v>
      </c>
      <c r="D17" s="5" t="s">
        <v>22</v>
      </c>
      <c r="E17" s="3" t="s">
        <v>23</v>
      </c>
      <c r="F17" s="15">
        <v>2117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 t="s">
        <v>12</v>
      </c>
      <c r="Q17" s="37">
        <v>1</v>
      </c>
    </row>
    <row r="18" spans="1:17">
      <c r="A18" s="9"/>
      <c r="B18" s="9"/>
      <c r="C18" s="9"/>
      <c r="D18" s="9"/>
      <c r="E18" s="9"/>
      <c r="G18" s="9"/>
      <c r="H18" s="9"/>
      <c r="I18" s="9"/>
      <c r="J18" s="9"/>
      <c r="K18" s="9"/>
      <c r="L18" s="9"/>
      <c r="M18" s="9"/>
    </row>
    <row r="19" spans="1:17" ht="15.5">
      <c r="A19" s="52" t="s">
        <v>24</v>
      </c>
      <c r="B19" s="52"/>
      <c r="C19" s="52"/>
      <c r="D19" s="52" t="s">
        <v>25</v>
      </c>
      <c r="E19" s="52"/>
      <c r="G19" s="52"/>
      <c r="H19" s="52" t="s">
        <v>26</v>
      </c>
      <c r="I19" s="52"/>
      <c r="J19" s="52"/>
      <c r="K19" s="52"/>
      <c r="L19" s="9"/>
      <c r="M19" s="9"/>
    </row>
    <row r="20" spans="1:17">
      <c r="J20" s="58"/>
      <c r="L20" s="9"/>
    </row>
  </sheetData>
  <mergeCells count="2">
    <mergeCell ref="B3:P3"/>
    <mergeCell ref="B4:Q4"/>
  </mergeCells>
  <pageMargins left="0.11811023622047245" right="0.11811023622047245" top="0.35433070866141736" bottom="0.35433070866141736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Layout" zoomScale="50" zoomScaleNormal="100" zoomScalePageLayoutView="50" workbookViewId="0">
      <selection activeCell="A12" sqref="A1:XFD12"/>
    </sheetView>
  </sheetViews>
  <sheetFormatPr defaultColWidth="8.7265625" defaultRowHeight="14.5"/>
  <cols>
    <col min="1" max="1" width="5.453125" style="10" customWidth="1"/>
    <col min="2" max="2" width="26.08984375" style="10" customWidth="1"/>
    <col min="3" max="3" width="9.453125" style="10" customWidth="1"/>
    <col min="4" max="4" width="21.08984375" style="10" customWidth="1"/>
    <col min="5" max="5" width="6" style="10" customWidth="1"/>
    <col min="6" max="6" width="8.7265625" style="10"/>
    <col min="7" max="15" width="6" style="10" customWidth="1"/>
    <col min="16" max="17" width="8.7265625" style="10"/>
  </cols>
  <sheetData>
    <row r="1" spans="1:18">
      <c r="B1" s="10" t="s">
        <v>264</v>
      </c>
      <c r="K1" s="9"/>
    </row>
    <row r="2" spans="1:18" ht="15.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52"/>
      <c r="L2" s="52"/>
    </row>
    <row r="3" spans="1:18" ht="15.5">
      <c r="A3" s="179" t="s">
        <v>265</v>
      </c>
      <c r="B3" s="179"/>
      <c r="C3" s="179"/>
      <c r="D3" s="179"/>
      <c r="E3" s="179"/>
      <c r="F3" s="179"/>
      <c r="G3" s="179"/>
      <c r="H3" s="179"/>
      <c r="I3" s="179"/>
      <c r="J3" s="179"/>
      <c r="K3" s="52"/>
      <c r="L3" s="52"/>
    </row>
    <row r="4" spans="1:18" ht="20.5">
      <c r="A4" s="5" t="s">
        <v>2</v>
      </c>
      <c r="B4" s="31" t="s">
        <v>3</v>
      </c>
      <c r="C4" s="3" t="s">
        <v>4</v>
      </c>
      <c r="D4" s="5" t="s">
        <v>5</v>
      </c>
      <c r="E4" s="31" t="s">
        <v>54</v>
      </c>
      <c r="F4" s="4" t="s">
        <v>8</v>
      </c>
      <c r="G4" s="32" t="s">
        <v>55</v>
      </c>
      <c r="H4" s="32" t="s">
        <v>56</v>
      </c>
      <c r="I4" s="32" t="s">
        <v>57</v>
      </c>
      <c r="J4" s="32" t="s">
        <v>58</v>
      </c>
      <c r="K4" s="32" t="s">
        <v>59</v>
      </c>
      <c r="L4" s="32" t="s">
        <v>60</v>
      </c>
      <c r="M4" s="32" t="s">
        <v>61</v>
      </c>
      <c r="N4" s="31" t="s">
        <v>62</v>
      </c>
      <c r="O4" s="31" t="s">
        <v>63</v>
      </c>
      <c r="P4" s="31" t="s">
        <v>219</v>
      </c>
    </row>
    <row r="5" spans="1:18" ht="20">
      <c r="A5" s="33">
        <v>1</v>
      </c>
      <c r="B5" s="34" t="s">
        <v>83</v>
      </c>
      <c r="C5" s="39">
        <v>38883</v>
      </c>
      <c r="D5" s="35" t="s">
        <v>10</v>
      </c>
      <c r="E5" s="35" t="s">
        <v>23</v>
      </c>
      <c r="F5" s="60" t="s">
        <v>84</v>
      </c>
      <c r="G5" s="40" t="s">
        <v>160</v>
      </c>
      <c r="H5" s="40" t="s">
        <v>66</v>
      </c>
      <c r="I5" s="40" t="s">
        <v>73</v>
      </c>
      <c r="J5" s="40" t="s">
        <v>71</v>
      </c>
      <c r="K5" s="40" t="s">
        <v>88</v>
      </c>
      <c r="L5" s="40" t="s">
        <v>89</v>
      </c>
      <c r="M5" s="40" t="s">
        <v>108</v>
      </c>
      <c r="N5" s="41" t="s">
        <v>69</v>
      </c>
      <c r="O5" s="41" t="s">
        <v>90</v>
      </c>
      <c r="P5" s="37">
        <v>14</v>
      </c>
      <c r="R5" s="54"/>
    </row>
    <row r="6" spans="1:18" ht="20">
      <c r="A6" s="33">
        <v>2</v>
      </c>
      <c r="B6" s="34" t="s">
        <v>99</v>
      </c>
      <c r="C6" s="39">
        <v>38732</v>
      </c>
      <c r="D6" s="35" t="s">
        <v>100</v>
      </c>
      <c r="E6" s="35" t="s">
        <v>23</v>
      </c>
      <c r="F6" s="60" t="s">
        <v>45</v>
      </c>
      <c r="G6" s="40" t="s">
        <v>132</v>
      </c>
      <c r="H6" s="40" t="s">
        <v>95</v>
      </c>
      <c r="I6" s="40" t="s">
        <v>80</v>
      </c>
      <c r="J6" s="40" t="s">
        <v>81</v>
      </c>
      <c r="K6" s="40" t="s">
        <v>79</v>
      </c>
      <c r="L6" s="40" t="s">
        <v>108</v>
      </c>
      <c r="M6" s="40" t="s">
        <v>114</v>
      </c>
      <c r="N6" s="41" t="s">
        <v>88</v>
      </c>
      <c r="O6" s="41" t="s">
        <v>74</v>
      </c>
      <c r="P6" s="37">
        <v>14</v>
      </c>
      <c r="R6" s="54"/>
    </row>
    <row r="7" spans="1:18" ht="20">
      <c r="A7" s="33">
        <v>3</v>
      </c>
      <c r="B7" s="34" t="s">
        <v>91</v>
      </c>
      <c r="C7" s="39">
        <v>38971</v>
      </c>
      <c r="D7" s="35" t="s">
        <v>40</v>
      </c>
      <c r="E7" s="35" t="s">
        <v>23</v>
      </c>
      <c r="F7" s="60" t="s">
        <v>92</v>
      </c>
      <c r="G7" s="40" t="s">
        <v>107</v>
      </c>
      <c r="H7" s="40" t="s">
        <v>164</v>
      </c>
      <c r="I7" s="40" t="s">
        <v>74</v>
      </c>
      <c r="J7" s="40" t="s">
        <v>108</v>
      </c>
      <c r="K7" s="40" t="s">
        <v>71</v>
      </c>
      <c r="L7" s="40" t="s">
        <v>114</v>
      </c>
      <c r="M7" s="40" t="s">
        <v>68</v>
      </c>
      <c r="N7" s="41" t="s">
        <v>86</v>
      </c>
      <c r="O7" s="41" t="s">
        <v>88</v>
      </c>
      <c r="P7" s="37">
        <v>13</v>
      </c>
      <c r="R7" s="54"/>
    </row>
    <row r="8" spans="1:18" ht="20">
      <c r="A8" s="33">
        <v>4</v>
      </c>
      <c r="B8" s="34" t="s">
        <v>75</v>
      </c>
      <c r="C8" s="39">
        <v>38827</v>
      </c>
      <c r="D8" s="35" t="s">
        <v>14</v>
      </c>
      <c r="E8" s="35" t="s">
        <v>23</v>
      </c>
      <c r="F8" s="61" t="s">
        <v>76</v>
      </c>
      <c r="G8" s="42" t="s">
        <v>143</v>
      </c>
      <c r="H8" s="42" t="s">
        <v>128</v>
      </c>
      <c r="I8" s="42" t="s">
        <v>102</v>
      </c>
      <c r="J8" s="42" t="s">
        <v>79</v>
      </c>
      <c r="K8" s="42" t="s">
        <v>70</v>
      </c>
      <c r="L8" s="42" t="s">
        <v>71</v>
      </c>
      <c r="M8" s="42" t="s">
        <v>81</v>
      </c>
      <c r="N8" s="43" t="s">
        <v>80</v>
      </c>
      <c r="O8" s="43" t="s">
        <v>168</v>
      </c>
      <c r="P8" s="37">
        <v>12</v>
      </c>
      <c r="R8" s="54"/>
    </row>
    <row r="9" spans="1:18" ht="20">
      <c r="A9" s="33">
        <v>5</v>
      </c>
      <c r="B9" s="34" t="s">
        <v>120</v>
      </c>
      <c r="C9" s="39">
        <v>38622</v>
      </c>
      <c r="D9" s="35" t="s">
        <v>18</v>
      </c>
      <c r="E9" s="35" t="s">
        <v>23</v>
      </c>
      <c r="F9" s="61" t="s">
        <v>121</v>
      </c>
      <c r="G9" s="42" t="s">
        <v>167</v>
      </c>
      <c r="H9" s="42" t="s">
        <v>174</v>
      </c>
      <c r="I9" s="42" t="s">
        <v>70</v>
      </c>
      <c r="J9" s="42" t="s">
        <v>119</v>
      </c>
      <c r="K9" s="42" t="s">
        <v>87</v>
      </c>
      <c r="L9" s="42" t="s">
        <v>81</v>
      </c>
      <c r="M9" s="42" t="s">
        <v>109</v>
      </c>
      <c r="N9" s="43" t="s">
        <v>152</v>
      </c>
      <c r="O9" s="43" t="s">
        <v>73</v>
      </c>
      <c r="P9" s="37">
        <v>12</v>
      </c>
      <c r="R9" s="54"/>
    </row>
    <row r="10" spans="1:18" ht="20">
      <c r="A10" s="33">
        <v>6</v>
      </c>
      <c r="B10" s="34" t="s">
        <v>171</v>
      </c>
      <c r="C10" s="39">
        <v>39415</v>
      </c>
      <c r="D10" s="35" t="s">
        <v>10</v>
      </c>
      <c r="E10" s="35" t="s">
        <v>23</v>
      </c>
      <c r="F10" s="61" t="s">
        <v>172</v>
      </c>
      <c r="G10" s="42" t="s">
        <v>93</v>
      </c>
      <c r="H10" s="42" t="s">
        <v>78</v>
      </c>
      <c r="I10" s="42" t="s">
        <v>103</v>
      </c>
      <c r="J10" s="42" t="s">
        <v>177</v>
      </c>
      <c r="K10" s="42" t="s">
        <v>95</v>
      </c>
      <c r="L10" s="42" t="s">
        <v>74</v>
      </c>
      <c r="M10" s="42" t="s">
        <v>113</v>
      </c>
      <c r="N10" s="43" t="s">
        <v>124</v>
      </c>
      <c r="O10" s="43" t="s">
        <v>164</v>
      </c>
      <c r="P10" s="37">
        <v>12</v>
      </c>
      <c r="R10" s="54"/>
    </row>
    <row r="11" spans="1:18" ht="20">
      <c r="A11" s="33">
        <v>7</v>
      </c>
      <c r="B11" s="34" t="s">
        <v>116</v>
      </c>
      <c r="C11" s="39">
        <v>39113</v>
      </c>
      <c r="D11" s="35" t="s">
        <v>40</v>
      </c>
      <c r="E11" s="35" t="s">
        <v>23</v>
      </c>
      <c r="F11" s="61" t="s">
        <v>117</v>
      </c>
      <c r="G11" s="42" t="s">
        <v>82</v>
      </c>
      <c r="H11" s="42" t="s">
        <v>135</v>
      </c>
      <c r="I11" s="42" t="s">
        <v>85</v>
      </c>
      <c r="J11" s="42" t="s">
        <v>95</v>
      </c>
      <c r="K11" s="42" t="s">
        <v>118</v>
      </c>
      <c r="L11" s="42" t="s">
        <v>90</v>
      </c>
      <c r="M11" s="42" t="s">
        <v>177</v>
      </c>
      <c r="N11" s="43" t="s">
        <v>106</v>
      </c>
      <c r="O11" s="43" t="s">
        <v>72</v>
      </c>
      <c r="P11" s="37">
        <v>12</v>
      </c>
      <c r="R11" s="54"/>
    </row>
    <row r="12" spans="1:18" ht="20">
      <c r="A12" s="33">
        <v>8</v>
      </c>
      <c r="B12" s="34" t="s">
        <v>64</v>
      </c>
      <c r="C12" s="39">
        <v>38967</v>
      </c>
      <c r="D12" s="35" t="s">
        <v>14</v>
      </c>
      <c r="E12" s="35" t="s">
        <v>23</v>
      </c>
      <c r="F12" s="61" t="s">
        <v>65</v>
      </c>
      <c r="G12" s="42" t="s">
        <v>123</v>
      </c>
      <c r="H12" s="42" t="s">
        <v>122</v>
      </c>
      <c r="I12" s="42" t="s">
        <v>89</v>
      </c>
      <c r="J12" s="42" t="s">
        <v>102</v>
      </c>
      <c r="K12" s="42" t="s">
        <v>108</v>
      </c>
      <c r="L12" s="42" t="s">
        <v>168</v>
      </c>
      <c r="M12" s="42" t="s">
        <v>85</v>
      </c>
      <c r="N12" s="43" t="s">
        <v>73</v>
      </c>
      <c r="O12" s="43" t="s">
        <v>86</v>
      </c>
      <c r="P12" s="37">
        <v>11</v>
      </c>
      <c r="R12" s="54"/>
    </row>
    <row r="13" spans="1:18" ht="20">
      <c r="A13" s="33">
        <v>9</v>
      </c>
      <c r="B13" s="34" t="s">
        <v>110</v>
      </c>
      <c r="C13" s="39">
        <v>38629</v>
      </c>
      <c r="D13" s="35" t="s">
        <v>14</v>
      </c>
      <c r="E13" s="35" t="s">
        <v>23</v>
      </c>
      <c r="F13" s="61" t="s">
        <v>111</v>
      </c>
      <c r="G13" s="42" t="s">
        <v>106</v>
      </c>
      <c r="H13" s="42" t="s">
        <v>88</v>
      </c>
      <c r="I13" s="42" t="s">
        <v>86</v>
      </c>
      <c r="J13" s="42" t="s">
        <v>74</v>
      </c>
      <c r="K13" s="42" t="s">
        <v>78</v>
      </c>
      <c r="L13" s="42" t="s">
        <v>79</v>
      </c>
      <c r="M13" s="42" t="s">
        <v>71</v>
      </c>
      <c r="N13" s="43" t="s">
        <v>133</v>
      </c>
      <c r="O13" s="43" t="s">
        <v>115</v>
      </c>
      <c r="P13" s="37">
        <v>10</v>
      </c>
      <c r="R13" s="54"/>
    </row>
    <row r="14" spans="1:18" ht="20">
      <c r="A14" s="33">
        <v>10</v>
      </c>
      <c r="B14" s="34" t="s">
        <v>104</v>
      </c>
      <c r="C14" s="39">
        <v>38507</v>
      </c>
      <c r="D14" s="35" t="s">
        <v>14</v>
      </c>
      <c r="E14" s="35" t="s">
        <v>23</v>
      </c>
      <c r="F14" s="61" t="s">
        <v>105</v>
      </c>
      <c r="G14" s="42" t="s">
        <v>101</v>
      </c>
      <c r="H14" s="42" t="s">
        <v>118</v>
      </c>
      <c r="I14" s="42" t="s">
        <v>82</v>
      </c>
      <c r="J14" s="42" t="s">
        <v>80</v>
      </c>
      <c r="K14" s="42" t="s">
        <v>86</v>
      </c>
      <c r="L14" s="42" t="s">
        <v>102</v>
      </c>
      <c r="M14" s="42" t="s">
        <v>78</v>
      </c>
      <c r="N14" s="43" t="s">
        <v>103</v>
      </c>
      <c r="O14" s="43" t="s">
        <v>109</v>
      </c>
      <c r="P14" s="37">
        <v>10</v>
      </c>
      <c r="R14" s="54"/>
    </row>
    <row r="15" spans="1:18" ht="20">
      <c r="A15" s="33">
        <v>11</v>
      </c>
      <c r="B15" s="34" t="s">
        <v>125</v>
      </c>
      <c r="C15" s="39">
        <v>39640</v>
      </c>
      <c r="D15" s="35" t="s">
        <v>22</v>
      </c>
      <c r="E15" s="35" t="s">
        <v>23</v>
      </c>
      <c r="F15" s="61" t="s">
        <v>121</v>
      </c>
      <c r="G15" s="42" t="s">
        <v>67</v>
      </c>
      <c r="H15" s="42" t="s">
        <v>119</v>
      </c>
      <c r="I15" s="42" t="s">
        <v>109</v>
      </c>
      <c r="J15" s="42" t="s">
        <v>118</v>
      </c>
      <c r="K15" s="42" t="s">
        <v>122</v>
      </c>
      <c r="L15" s="42" t="s">
        <v>135</v>
      </c>
      <c r="M15" s="42" t="s">
        <v>95</v>
      </c>
      <c r="N15" s="43" t="s">
        <v>87</v>
      </c>
      <c r="O15" s="43" t="s">
        <v>103</v>
      </c>
      <c r="P15" s="37">
        <v>10</v>
      </c>
      <c r="R15" s="54"/>
    </row>
    <row r="16" spans="1:18" ht="20">
      <c r="A16" s="33">
        <v>12</v>
      </c>
      <c r="B16" s="34" t="s">
        <v>146</v>
      </c>
      <c r="C16" s="39">
        <v>38929</v>
      </c>
      <c r="D16" s="35" t="s">
        <v>22</v>
      </c>
      <c r="E16" s="35" t="s">
        <v>147</v>
      </c>
      <c r="F16" s="61" t="s">
        <v>51</v>
      </c>
      <c r="G16" s="42" t="s">
        <v>87</v>
      </c>
      <c r="H16" s="42" t="s">
        <v>89</v>
      </c>
      <c r="I16" s="42" t="s">
        <v>168</v>
      </c>
      <c r="J16" s="42" t="s">
        <v>128</v>
      </c>
      <c r="K16" s="42" t="s">
        <v>151</v>
      </c>
      <c r="L16" s="42" t="s">
        <v>160</v>
      </c>
      <c r="M16" s="42" t="s">
        <v>133</v>
      </c>
      <c r="N16" s="43" t="s">
        <v>102</v>
      </c>
      <c r="O16" s="43" t="s">
        <v>144</v>
      </c>
      <c r="P16" s="37">
        <v>10</v>
      </c>
      <c r="R16" s="54"/>
    </row>
    <row r="17" spans="1:18" ht="20">
      <c r="A17" s="33">
        <v>13</v>
      </c>
      <c r="B17" s="34" t="s">
        <v>175</v>
      </c>
      <c r="C17" s="39">
        <v>38644</v>
      </c>
      <c r="D17" s="35" t="s">
        <v>40</v>
      </c>
      <c r="E17" s="35" t="s">
        <v>23</v>
      </c>
      <c r="F17" s="61" t="s">
        <v>176</v>
      </c>
      <c r="G17" s="42" t="s">
        <v>158</v>
      </c>
      <c r="H17" s="42" t="s">
        <v>103</v>
      </c>
      <c r="I17" s="42" t="s">
        <v>266</v>
      </c>
      <c r="J17" s="42" t="s">
        <v>168</v>
      </c>
      <c r="K17" s="42" t="s">
        <v>135</v>
      </c>
      <c r="L17" s="42" t="s">
        <v>128</v>
      </c>
      <c r="M17" s="42" t="s">
        <v>145</v>
      </c>
      <c r="N17" s="43" t="s">
        <v>112</v>
      </c>
      <c r="O17" s="43" t="s">
        <v>106</v>
      </c>
      <c r="P17" s="37">
        <v>10</v>
      </c>
      <c r="R17" s="54"/>
    </row>
    <row r="18" spans="1:18" ht="20">
      <c r="A18" s="33">
        <v>14</v>
      </c>
      <c r="B18" s="34" t="s">
        <v>136</v>
      </c>
      <c r="C18" s="39">
        <v>38381</v>
      </c>
      <c r="D18" s="35" t="s">
        <v>22</v>
      </c>
      <c r="E18" s="35" t="s">
        <v>23</v>
      </c>
      <c r="F18" s="61" t="s">
        <v>137</v>
      </c>
      <c r="G18" s="42" t="s">
        <v>81</v>
      </c>
      <c r="H18" s="42" t="s">
        <v>133</v>
      </c>
      <c r="I18" s="42" t="s">
        <v>143</v>
      </c>
      <c r="J18" s="42" t="s">
        <v>106</v>
      </c>
      <c r="K18" s="42" t="s">
        <v>145</v>
      </c>
      <c r="L18" s="42" t="s">
        <v>174</v>
      </c>
      <c r="M18" s="42" t="s">
        <v>159</v>
      </c>
      <c r="N18" s="43" t="s">
        <v>77</v>
      </c>
      <c r="O18" s="43" t="s">
        <v>66</v>
      </c>
      <c r="P18" s="37">
        <v>10</v>
      </c>
      <c r="R18" s="54"/>
    </row>
    <row r="19" spans="1:18" ht="20">
      <c r="A19" s="33">
        <v>15</v>
      </c>
      <c r="B19" s="34" t="s">
        <v>153</v>
      </c>
      <c r="C19" s="39">
        <v>39241</v>
      </c>
      <c r="D19" s="35" t="s">
        <v>40</v>
      </c>
      <c r="E19" s="35" t="s">
        <v>23</v>
      </c>
      <c r="F19" s="61" t="s">
        <v>154</v>
      </c>
      <c r="G19" s="42" t="s">
        <v>112</v>
      </c>
      <c r="H19" s="42" t="s">
        <v>109</v>
      </c>
      <c r="I19" s="42" t="s">
        <v>215</v>
      </c>
      <c r="J19" s="42" t="s">
        <v>132</v>
      </c>
      <c r="K19" s="42" t="s">
        <v>119</v>
      </c>
      <c r="L19" s="42" t="s">
        <v>151</v>
      </c>
      <c r="M19" s="42" t="s">
        <v>66</v>
      </c>
      <c r="N19" s="43" t="s">
        <v>89</v>
      </c>
      <c r="O19" s="43" t="s">
        <v>135</v>
      </c>
      <c r="P19" s="37">
        <v>10</v>
      </c>
      <c r="R19" s="54"/>
    </row>
    <row r="20" spans="1:18" ht="20">
      <c r="A20" s="33">
        <v>16</v>
      </c>
      <c r="B20" s="34" t="s">
        <v>166</v>
      </c>
      <c r="C20" s="39">
        <v>39154</v>
      </c>
      <c r="D20" s="35" t="s">
        <v>22</v>
      </c>
      <c r="E20" s="35" t="s">
        <v>23</v>
      </c>
      <c r="F20" s="61" t="s">
        <v>121</v>
      </c>
      <c r="G20" s="42" t="s">
        <v>148</v>
      </c>
      <c r="H20" s="42" t="s">
        <v>167</v>
      </c>
      <c r="I20" s="42" t="s">
        <v>216</v>
      </c>
      <c r="J20" s="42" t="s">
        <v>107</v>
      </c>
      <c r="K20" s="42" t="s">
        <v>115</v>
      </c>
      <c r="L20" s="42" t="s">
        <v>144</v>
      </c>
      <c r="M20" s="42" t="s">
        <v>122</v>
      </c>
      <c r="N20" s="43" t="s">
        <v>145</v>
      </c>
      <c r="O20" s="43" t="s">
        <v>113</v>
      </c>
      <c r="P20" s="37">
        <v>10</v>
      </c>
      <c r="R20" s="54"/>
    </row>
    <row r="21" spans="1:18" ht="20">
      <c r="A21" s="33">
        <v>17</v>
      </c>
      <c r="B21" s="34" t="s">
        <v>181</v>
      </c>
      <c r="C21" s="39">
        <v>39013</v>
      </c>
      <c r="D21" s="35" t="s">
        <v>10</v>
      </c>
      <c r="E21" s="35" t="s">
        <v>147</v>
      </c>
      <c r="F21" s="61" t="s">
        <v>51</v>
      </c>
      <c r="G21" s="42" t="s">
        <v>145</v>
      </c>
      <c r="H21" s="42" t="s">
        <v>182</v>
      </c>
      <c r="I21" s="42" t="s">
        <v>112</v>
      </c>
      <c r="J21" s="42" t="s">
        <v>158</v>
      </c>
      <c r="K21" s="42" t="s">
        <v>134</v>
      </c>
      <c r="L21" s="42" t="s">
        <v>130</v>
      </c>
      <c r="M21" s="42" t="s">
        <v>126</v>
      </c>
      <c r="N21" s="43" t="s">
        <v>128</v>
      </c>
      <c r="O21" s="43" t="s">
        <v>174</v>
      </c>
      <c r="P21" s="37">
        <v>10</v>
      </c>
      <c r="R21" s="54"/>
    </row>
    <row r="22" spans="1:18" ht="20">
      <c r="A22" s="33">
        <v>18</v>
      </c>
      <c r="B22" s="34" t="s">
        <v>169</v>
      </c>
      <c r="C22" s="39">
        <v>39361</v>
      </c>
      <c r="D22" s="35" t="s">
        <v>47</v>
      </c>
      <c r="E22" s="35" t="s">
        <v>23</v>
      </c>
      <c r="F22" s="61" t="s">
        <v>121</v>
      </c>
      <c r="G22" s="42" t="s">
        <v>183</v>
      </c>
      <c r="H22" s="42" t="s">
        <v>67</v>
      </c>
      <c r="I22" s="42" t="s">
        <v>139</v>
      </c>
      <c r="J22" s="42" t="s">
        <v>101</v>
      </c>
      <c r="K22" s="42" t="s">
        <v>174</v>
      </c>
      <c r="L22" s="42" t="s">
        <v>152</v>
      </c>
      <c r="M22" s="42" t="s">
        <v>135</v>
      </c>
      <c r="N22" s="43" t="s">
        <v>143</v>
      </c>
      <c r="O22" s="43" t="s">
        <v>159</v>
      </c>
      <c r="P22" s="37">
        <v>9</v>
      </c>
      <c r="R22" s="54"/>
    </row>
    <row r="23" spans="1:18" ht="20">
      <c r="A23" s="33">
        <v>19</v>
      </c>
      <c r="B23" s="34" t="s">
        <v>179</v>
      </c>
      <c r="C23" s="39">
        <v>38884</v>
      </c>
      <c r="D23" s="35" t="s">
        <v>180</v>
      </c>
      <c r="E23" s="35" t="s">
        <v>147</v>
      </c>
      <c r="F23" s="61" t="s">
        <v>51</v>
      </c>
      <c r="G23" s="42" t="s">
        <v>113</v>
      </c>
      <c r="H23" s="42" t="s">
        <v>145</v>
      </c>
      <c r="I23" s="42" t="s">
        <v>66</v>
      </c>
      <c r="J23" s="42" t="s">
        <v>115</v>
      </c>
      <c r="K23" s="42" t="s">
        <v>192</v>
      </c>
      <c r="L23" s="42" t="s">
        <v>134</v>
      </c>
      <c r="M23" s="42" t="s">
        <v>204</v>
      </c>
      <c r="N23" s="43" t="s">
        <v>93</v>
      </c>
      <c r="O23" s="43" t="s">
        <v>126</v>
      </c>
      <c r="P23" s="37">
        <v>9</v>
      </c>
      <c r="R23" s="54"/>
    </row>
    <row r="24" spans="1:18" ht="20">
      <c r="A24" s="33">
        <v>20</v>
      </c>
      <c r="B24" s="34" t="s">
        <v>141</v>
      </c>
      <c r="C24" s="39">
        <v>39154</v>
      </c>
      <c r="D24" s="35" t="s">
        <v>22</v>
      </c>
      <c r="E24" s="35" t="s">
        <v>23</v>
      </c>
      <c r="F24" s="61" t="s">
        <v>38</v>
      </c>
      <c r="G24" s="42" t="s">
        <v>77</v>
      </c>
      <c r="H24" s="42" t="s">
        <v>124</v>
      </c>
      <c r="I24" s="42" t="s">
        <v>254</v>
      </c>
      <c r="J24" s="42" t="s">
        <v>148</v>
      </c>
      <c r="K24" s="42" t="s">
        <v>132</v>
      </c>
      <c r="L24" s="42" t="s">
        <v>170</v>
      </c>
      <c r="M24" s="42" t="s">
        <v>127</v>
      </c>
      <c r="N24" s="43" t="s">
        <v>129</v>
      </c>
      <c r="O24" s="43" t="s">
        <v>93</v>
      </c>
      <c r="P24" s="37">
        <v>9</v>
      </c>
      <c r="R24" s="54"/>
    </row>
    <row r="25" spans="1:18" ht="20">
      <c r="A25" s="33">
        <v>21</v>
      </c>
      <c r="B25" s="34" t="s">
        <v>161</v>
      </c>
      <c r="C25" s="39">
        <v>38445</v>
      </c>
      <c r="D25" s="35" t="s">
        <v>40</v>
      </c>
      <c r="E25" s="35" t="s">
        <v>23</v>
      </c>
      <c r="F25" s="61" t="s">
        <v>162</v>
      </c>
      <c r="G25" s="42" t="s">
        <v>168</v>
      </c>
      <c r="H25" s="42" t="s">
        <v>127</v>
      </c>
      <c r="I25" s="42" t="s">
        <v>177</v>
      </c>
      <c r="J25" s="42" t="s">
        <v>191</v>
      </c>
      <c r="K25" s="42" t="s">
        <v>144</v>
      </c>
      <c r="L25" s="42" t="s">
        <v>140</v>
      </c>
      <c r="M25" s="42" t="s">
        <v>197</v>
      </c>
      <c r="N25" s="43" t="s">
        <v>132</v>
      </c>
      <c r="O25" s="43" t="s">
        <v>267</v>
      </c>
      <c r="P25" s="37">
        <v>9</v>
      </c>
      <c r="R25" s="54"/>
    </row>
    <row r="26" spans="1:18" ht="20">
      <c r="A26" s="33">
        <v>22</v>
      </c>
      <c r="B26" s="34" t="s">
        <v>131</v>
      </c>
      <c r="C26" s="39">
        <v>39407</v>
      </c>
      <c r="D26" s="35" t="s">
        <v>22</v>
      </c>
      <c r="E26" s="35" t="s">
        <v>23</v>
      </c>
      <c r="F26" s="61" t="s">
        <v>121</v>
      </c>
      <c r="G26" s="42" t="s">
        <v>127</v>
      </c>
      <c r="H26" s="42" t="s">
        <v>266</v>
      </c>
      <c r="I26" s="42" t="s">
        <v>124</v>
      </c>
      <c r="J26" s="42" t="s">
        <v>133</v>
      </c>
      <c r="K26" s="42" t="s">
        <v>101</v>
      </c>
      <c r="L26" s="42" t="s">
        <v>177</v>
      </c>
      <c r="M26" s="42" t="s">
        <v>144</v>
      </c>
      <c r="N26" s="43" t="s">
        <v>148</v>
      </c>
      <c r="O26" s="43" t="s">
        <v>140</v>
      </c>
      <c r="P26" s="37">
        <v>8</v>
      </c>
      <c r="R26" s="54"/>
    </row>
    <row r="27" spans="1:18" ht="20">
      <c r="A27" s="33">
        <v>23</v>
      </c>
      <c r="B27" s="34" t="s">
        <v>184</v>
      </c>
      <c r="C27" s="39">
        <v>39245</v>
      </c>
      <c r="D27" s="35" t="s">
        <v>185</v>
      </c>
      <c r="E27" s="35" t="s">
        <v>23</v>
      </c>
      <c r="F27" s="61" t="s">
        <v>186</v>
      </c>
      <c r="G27" s="42" t="s">
        <v>70</v>
      </c>
      <c r="H27" s="42" t="s">
        <v>86</v>
      </c>
      <c r="I27" s="42" t="s">
        <v>183</v>
      </c>
      <c r="J27" s="42" t="s">
        <v>112</v>
      </c>
      <c r="K27" s="42" t="s">
        <v>149</v>
      </c>
      <c r="L27" s="42" t="s">
        <v>77</v>
      </c>
      <c r="M27" s="42" t="s">
        <v>192</v>
      </c>
      <c r="N27" s="43" t="s">
        <v>158</v>
      </c>
      <c r="O27" s="43" t="s">
        <v>178</v>
      </c>
      <c r="P27" s="37">
        <v>8</v>
      </c>
      <c r="R27" s="54"/>
    </row>
    <row r="28" spans="1:18" ht="20">
      <c r="A28" s="33">
        <v>24</v>
      </c>
      <c r="B28" s="34" t="s">
        <v>198</v>
      </c>
      <c r="C28" s="39">
        <v>39437</v>
      </c>
      <c r="D28" s="35" t="s">
        <v>199</v>
      </c>
      <c r="E28" s="35" t="s">
        <v>195</v>
      </c>
      <c r="F28" s="61" t="s">
        <v>196</v>
      </c>
      <c r="G28" s="42" t="s">
        <v>118</v>
      </c>
      <c r="H28" s="42" t="s">
        <v>267</v>
      </c>
      <c r="I28" s="42" t="s">
        <v>94</v>
      </c>
      <c r="J28" s="42" t="s">
        <v>178</v>
      </c>
      <c r="K28" s="42" t="s">
        <v>155</v>
      </c>
      <c r="L28" s="42" t="s">
        <v>107</v>
      </c>
      <c r="M28" s="42" t="s">
        <v>101</v>
      </c>
      <c r="N28" s="43" t="s">
        <v>168</v>
      </c>
      <c r="O28" s="43" t="s">
        <v>170</v>
      </c>
      <c r="P28" s="37">
        <v>8</v>
      </c>
      <c r="R28" s="54"/>
    </row>
    <row r="29" spans="1:18" ht="20">
      <c r="A29" s="33">
        <v>25</v>
      </c>
      <c r="B29" s="34" t="s">
        <v>205</v>
      </c>
      <c r="C29" s="39">
        <v>39843</v>
      </c>
      <c r="D29" s="35" t="s">
        <v>22</v>
      </c>
      <c r="E29" s="35" t="s">
        <v>147</v>
      </c>
      <c r="F29" s="61" t="s">
        <v>51</v>
      </c>
      <c r="G29" s="44" t="s">
        <v>109</v>
      </c>
      <c r="H29" s="42" t="s">
        <v>93</v>
      </c>
      <c r="I29" s="42" t="s">
        <v>151</v>
      </c>
      <c r="J29" s="42" t="s">
        <v>159</v>
      </c>
      <c r="K29" s="42" t="s">
        <v>191</v>
      </c>
      <c r="L29" s="42" t="s">
        <v>202</v>
      </c>
      <c r="M29" s="42" t="s">
        <v>206</v>
      </c>
      <c r="N29" s="43" t="s">
        <v>267</v>
      </c>
      <c r="O29" s="43" t="s">
        <v>112</v>
      </c>
      <c r="P29" s="37">
        <v>8</v>
      </c>
      <c r="R29" s="54"/>
    </row>
    <row r="30" spans="1:18" ht="20">
      <c r="A30" s="33">
        <v>26</v>
      </c>
      <c r="B30" s="34" t="s">
        <v>207</v>
      </c>
      <c r="C30" s="39">
        <v>39359</v>
      </c>
      <c r="D30" s="35" t="s">
        <v>22</v>
      </c>
      <c r="E30" s="35" t="s">
        <v>147</v>
      </c>
      <c r="F30" s="61" t="s">
        <v>51</v>
      </c>
      <c r="G30" s="42" t="s">
        <v>124</v>
      </c>
      <c r="H30" s="42" t="s">
        <v>204</v>
      </c>
      <c r="I30" s="42" t="s">
        <v>178</v>
      </c>
      <c r="J30" s="42" t="s">
        <v>167</v>
      </c>
      <c r="K30" s="42" t="s">
        <v>254</v>
      </c>
      <c r="L30" s="42" t="s">
        <v>149</v>
      </c>
      <c r="M30" s="42" t="s">
        <v>266</v>
      </c>
      <c r="N30" s="43" t="s">
        <v>182</v>
      </c>
      <c r="O30" s="43" t="s">
        <v>216</v>
      </c>
      <c r="P30" s="37">
        <v>8</v>
      </c>
      <c r="R30" s="54"/>
    </row>
    <row r="31" spans="1:18" ht="20">
      <c r="A31" s="33">
        <v>27</v>
      </c>
      <c r="B31" s="34" t="s">
        <v>209</v>
      </c>
      <c r="C31" s="39">
        <v>38827</v>
      </c>
      <c r="D31" s="35" t="s">
        <v>199</v>
      </c>
      <c r="E31" s="35" t="s">
        <v>195</v>
      </c>
      <c r="F31" s="61" t="s">
        <v>196</v>
      </c>
      <c r="G31" s="42" t="s">
        <v>170</v>
      </c>
      <c r="H31" s="42" t="s">
        <v>215</v>
      </c>
      <c r="I31" s="42" t="s">
        <v>267</v>
      </c>
      <c r="J31" s="42" t="s">
        <v>129</v>
      </c>
      <c r="K31" s="42" t="s">
        <v>201</v>
      </c>
      <c r="L31" s="42" t="s">
        <v>167</v>
      </c>
      <c r="M31" s="42" t="s">
        <v>107</v>
      </c>
      <c r="N31" s="43" t="s">
        <v>200</v>
      </c>
      <c r="O31" s="43" t="s">
        <v>266</v>
      </c>
      <c r="P31" s="37">
        <v>8</v>
      </c>
      <c r="R31" s="54"/>
    </row>
    <row r="32" spans="1:18" ht="20">
      <c r="A32" s="33">
        <v>28</v>
      </c>
      <c r="B32" s="34" t="s">
        <v>187</v>
      </c>
      <c r="C32" s="39">
        <v>38916</v>
      </c>
      <c r="D32" s="35" t="s">
        <v>18</v>
      </c>
      <c r="E32" s="35" t="s">
        <v>147</v>
      </c>
      <c r="F32" s="61" t="s">
        <v>51</v>
      </c>
      <c r="G32" s="42" t="s">
        <v>177</v>
      </c>
      <c r="H32" s="42" t="s">
        <v>158</v>
      </c>
      <c r="I32" s="42" t="s">
        <v>164</v>
      </c>
      <c r="J32" s="42" t="s">
        <v>182</v>
      </c>
      <c r="K32" s="42" t="s">
        <v>156</v>
      </c>
      <c r="L32" s="42" t="s">
        <v>268</v>
      </c>
      <c r="M32" s="42" t="s">
        <v>202</v>
      </c>
      <c r="N32" s="43" t="s">
        <v>142</v>
      </c>
      <c r="O32" s="43" t="s">
        <v>191</v>
      </c>
      <c r="P32" s="37">
        <v>7</v>
      </c>
      <c r="R32" s="54"/>
    </row>
    <row r="33" spans="1:18" ht="20">
      <c r="A33" s="33">
        <v>29</v>
      </c>
      <c r="B33" s="34" t="s">
        <v>213</v>
      </c>
      <c r="C33" s="39">
        <v>39044</v>
      </c>
      <c r="D33" s="35" t="s">
        <v>37</v>
      </c>
      <c r="E33" s="35" t="s">
        <v>147</v>
      </c>
      <c r="F33" s="61" t="s">
        <v>51</v>
      </c>
      <c r="G33" s="42" t="s">
        <v>135</v>
      </c>
      <c r="H33" s="42" t="s">
        <v>173</v>
      </c>
      <c r="I33" s="42" t="s">
        <v>167</v>
      </c>
      <c r="J33" s="42" t="s">
        <v>268</v>
      </c>
      <c r="K33" s="42" t="s">
        <v>123</v>
      </c>
      <c r="L33" s="42" t="s">
        <v>155</v>
      </c>
      <c r="M33" s="42" t="s">
        <v>82</v>
      </c>
      <c r="N33" s="43" t="s">
        <v>183</v>
      </c>
      <c r="O33" s="43" t="s">
        <v>193</v>
      </c>
      <c r="P33" s="37">
        <v>7</v>
      </c>
      <c r="R33" s="54"/>
    </row>
    <row r="34" spans="1:18" ht="20">
      <c r="A34" s="33">
        <v>30</v>
      </c>
      <c r="B34" s="34" t="s">
        <v>194</v>
      </c>
      <c r="C34" s="39">
        <v>40062</v>
      </c>
      <c r="D34" s="35" t="s">
        <v>47</v>
      </c>
      <c r="E34" s="35" t="s">
        <v>195</v>
      </c>
      <c r="F34" s="61" t="s">
        <v>196</v>
      </c>
      <c r="G34" s="42" t="s">
        <v>193</v>
      </c>
      <c r="H34" s="42" t="s">
        <v>188</v>
      </c>
      <c r="I34" s="42" t="s">
        <v>127</v>
      </c>
      <c r="J34" s="42" t="s">
        <v>134</v>
      </c>
      <c r="K34" s="42" t="s">
        <v>139</v>
      </c>
      <c r="L34" s="42" t="s">
        <v>200</v>
      </c>
      <c r="M34" s="42" t="s">
        <v>167</v>
      </c>
      <c r="N34" s="43" t="s">
        <v>178</v>
      </c>
      <c r="O34" s="43" t="s">
        <v>150</v>
      </c>
      <c r="P34" s="37">
        <v>7</v>
      </c>
      <c r="R34" s="54"/>
    </row>
    <row r="35" spans="1:18" ht="20">
      <c r="A35" s="33">
        <v>31</v>
      </c>
      <c r="B35" s="34" t="s">
        <v>214</v>
      </c>
      <c r="C35" s="39">
        <v>39621</v>
      </c>
      <c r="D35" s="35" t="s">
        <v>22</v>
      </c>
      <c r="E35" s="35" t="s">
        <v>147</v>
      </c>
      <c r="F35" s="61" t="s">
        <v>51</v>
      </c>
      <c r="G35" s="42" t="s">
        <v>156</v>
      </c>
      <c r="H35" s="42" t="s">
        <v>157</v>
      </c>
      <c r="I35" s="42" t="s">
        <v>211</v>
      </c>
      <c r="J35" s="42" t="s">
        <v>267</v>
      </c>
      <c r="K35" s="42" t="s">
        <v>268</v>
      </c>
      <c r="L35" s="42" t="s">
        <v>132</v>
      </c>
      <c r="M35" s="42" t="s">
        <v>193</v>
      </c>
      <c r="N35" s="43" t="s">
        <v>150</v>
      </c>
      <c r="O35" s="43" t="s">
        <v>208</v>
      </c>
      <c r="P35" s="37">
        <v>7</v>
      </c>
      <c r="R35" s="54"/>
    </row>
    <row r="36" spans="1:18" ht="20">
      <c r="A36" s="33">
        <v>32</v>
      </c>
      <c r="B36" s="34" t="s">
        <v>190</v>
      </c>
      <c r="C36" s="39">
        <v>38917</v>
      </c>
      <c r="D36" s="35" t="s">
        <v>18</v>
      </c>
      <c r="E36" s="35" t="s">
        <v>147</v>
      </c>
      <c r="F36" s="61" t="s">
        <v>51</v>
      </c>
      <c r="G36" s="42" t="s">
        <v>192</v>
      </c>
      <c r="H36" s="42" t="s">
        <v>155</v>
      </c>
      <c r="I36" s="42" t="s">
        <v>129</v>
      </c>
      <c r="J36" s="42" t="s">
        <v>200</v>
      </c>
      <c r="K36" s="42" t="s">
        <v>158</v>
      </c>
      <c r="L36" s="42" t="s">
        <v>267</v>
      </c>
      <c r="M36" s="42" t="s">
        <v>140</v>
      </c>
      <c r="N36" s="43" t="s">
        <v>170</v>
      </c>
      <c r="O36" s="43" t="s">
        <v>173</v>
      </c>
      <c r="P36" s="37">
        <v>6</v>
      </c>
      <c r="R36" s="54"/>
    </row>
    <row r="37" spans="1:18" ht="20">
      <c r="A37" s="33">
        <v>33</v>
      </c>
      <c r="B37" s="34" t="s">
        <v>203</v>
      </c>
      <c r="C37" s="39">
        <v>38521</v>
      </c>
      <c r="D37" s="35" t="s">
        <v>40</v>
      </c>
      <c r="E37" s="35" t="s">
        <v>147</v>
      </c>
      <c r="F37" s="61" t="s">
        <v>51</v>
      </c>
      <c r="G37" s="42" t="s">
        <v>103</v>
      </c>
      <c r="H37" s="42" t="s">
        <v>77</v>
      </c>
      <c r="I37" s="42" t="s">
        <v>130</v>
      </c>
      <c r="J37" s="42" t="s">
        <v>192</v>
      </c>
      <c r="K37" s="42" t="s">
        <v>193</v>
      </c>
      <c r="L37" s="42" t="s">
        <v>212</v>
      </c>
      <c r="M37" s="42" t="s">
        <v>267</v>
      </c>
      <c r="N37" s="43" t="s">
        <v>157</v>
      </c>
      <c r="O37" s="43" t="s">
        <v>155</v>
      </c>
      <c r="P37" s="37">
        <v>6</v>
      </c>
      <c r="R37" s="54"/>
    </row>
    <row r="38" spans="1:18" ht="20">
      <c r="A38" s="33">
        <v>34</v>
      </c>
      <c r="B38" s="34" t="s">
        <v>269</v>
      </c>
      <c r="C38" s="39">
        <v>39747</v>
      </c>
      <c r="D38" s="35" t="s">
        <v>185</v>
      </c>
      <c r="E38" s="35" t="s">
        <v>147</v>
      </c>
      <c r="F38" s="61" t="s">
        <v>51</v>
      </c>
      <c r="G38" s="42" t="s">
        <v>115</v>
      </c>
      <c r="H38" s="42" t="s">
        <v>159</v>
      </c>
      <c r="I38" s="42" t="s">
        <v>197</v>
      </c>
      <c r="J38" s="42" t="s">
        <v>189</v>
      </c>
      <c r="K38" s="42" t="s">
        <v>267</v>
      </c>
      <c r="L38" s="42" t="s">
        <v>206</v>
      </c>
      <c r="M38" s="42" t="s">
        <v>211</v>
      </c>
      <c r="N38" s="43" t="s">
        <v>266</v>
      </c>
      <c r="O38" s="43" t="s">
        <v>142</v>
      </c>
      <c r="P38" s="37">
        <v>5</v>
      </c>
      <c r="R38" s="54"/>
    </row>
    <row r="39" spans="1:18" ht="20">
      <c r="A39" s="33">
        <v>35</v>
      </c>
      <c r="B39" s="34" t="s">
        <v>210</v>
      </c>
      <c r="C39" s="39">
        <v>39008</v>
      </c>
      <c r="D39" s="35" t="s">
        <v>47</v>
      </c>
      <c r="E39" s="35" t="s">
        <v>195</v>
      </c>
      <c r="F39" s="61" t="s">
        <v>196</v>
      </c>
      <c r="G39" s="42" t="s">
        <v>267</v>
      </c>
      <c r="H39" s="42" t="s">
        <v>156</v>
      </c>
      <c r="I39" s="42" t="s">
        <v>170</v>
      </c>
      <c r="J39" s="42" t="s">
        <v>149</v>
      </c>
      <c r="K39" s="42" t="s">
        <v>142</v>
      </c>
      <c r="L39" s="42" t="s">
        <v>150</v>
      </c>
      <c r="M39" s="42" t="s">
        <v>189</v>
      </c>
      <c r="N39" s="43" t="s">
        <v>270</v>
      </c>
      <c r="O39" s="43" t="s">
        <v>206</v>
      </c>
      <c r="P39" s="37">
        <v>5</v>
      </c>
      <c r="R39" s="54"/>
    </row>
    <row r="40" spans="1:18">
      <c r="K40" s="9"/>
    </row>
    <row r="41" spans="1:18">
      <c r="K41" s="9"/>
    </row>
    <row r="42" spans="1:18">
      <c r="K42" s="9"/>
    </row>
    <row r="43" spans="1:18" ht="18">
      <c r="D43" s="177" t="s">
        <v>217</v>
      </c>
      <c r="E43" s="177"/>
      <c r="F43" s="177"/>
      <c r="G43" s="177"/>
      <c r="H43" s="177"/>
      <c r="I43" s="177"/>
      <c r="J43" s="177"/>
      <c r="K43" s="177"/>
      <c r="L43" s="177"/>
    </row>
    <row r="44" spans="1:18">
      <c r="K44" s="9"/>
    </row>
  </sheetData>
  <mergeCells count="3">
    <mergeCell ref="A2:J2"/>
    <mergeCell ref="A3:J3"/>
    <mergeCell ref="D43:L43"/>
  </mergeCells>
  <hyperlinks>
    <hyperlink ref="B39" r:id="rId1" display="../../../../../../../AppData/Local/Temp/CAPW/1/cardf_z$29.html"/>
    <hyperlink ref="B38" r:id="rId2" display="../../../../../../../AppData/Local/Temp/CAPW/1/cardf_z$36.html"/>
    <hyperlink ref="B37" r:id="rId3" display="..\..\..\..\..\..\..\AppData\Local\Temp\CAPW\1\cardf_z$10.html"/>
    <hyperlink ref="B36" r:id="rId4" display="../../../../../../../AppData/Local/Temp/CAPW/1/cardf_z$33.html"/>
    <hyperlink ref="B35" r:id="rId5" display="../../../../../../../AppData/Local/Temp/CAPW/1/cardf_z$30.html"/>
  </hyperlinks>
  <pageMargins left="0.11811023622047245" right="0.11811023622047245" top="0.15748031496062992" bottom="0.15748031496062992" header="0" footer="0"/>
  <pageSetup paperSize="9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Un-19</vt:lpstr>
      <vt:lpstr>Div-19</vt:lpstr>
      <vt:lpstr>Un-13</vt:lpstr>
      <vt:lpstr>Div-13</vt:lpstr>
      <vt:lpstr>Un-8</vt:lpstr>
      <vt:lpstr>Div-8</vt:lpstr>
      <vt:lpstr>HV-UN-19</vt:lpstr>
      <vt:lpstr>HV-Div-19</vt:lpstr>
      <vt:lpstr>HV-UN-13</vt:lpstr>
      <vt:lpstr>HV-div-13</vt:lpstr>
      <vt:lpstr>Kom-KL</vt:lpstr>
      <vt:lpstr>Kom-HV</vt:lpstr>
      <vt:lpstr>Kom-BL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Kostya</cp:lastModifiedBy>
  <dcterms:created xsi:type="dcterms:W3CDTF">2018-04-24T06:19:37Z</dcterms:created>
  <dcterms:modified xsi:type="dcterms:W3CDTF">2018-07-28T18:28:29Z</dcterms:modified>
</cp:coreProperties>
</file>